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pivotTables/pivotTable2.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66925"/>
  <xr:revisionPtr revIDLastSave="0" documentId="8_{20F617B7-8954-4C3D-9B6E-42E3D934667C}" xr6:coauthVersionLast="47" xr6:coauthVersionMax="47" xr10:uidLastSave="{00000000-0000-0000-0000-000000000000}"/>
  <bookViews>
    <workbookView xWindow="3810" yWindow="3600" windowWidth="21600" windowHeight="11385" tabRatio="747" firstSheet="4" xr2:uid="{00000000-000D-0000-FFFF-FFFF00000000}"/>
  </bookViews>
  <sheets>
    <sheet name="Instructions" sheetId="6" r:id="rId1"/>
    <sheet name="Checklist" sheetId="1" r:id="rId2"/>
    <sheet name="Incoming" sheetId="3" r:id="rId3"/>
    <sheet name="Incoming Sum" sheetId="15" r:id="rId4"/>
    <sheet name="Outgoing" sheetId="7" r:id="rId5"/>
    <sheet name="Outgoing Sum" sheetId="16" r:id="rId6"/>
    <sheet name="Disposal Pit" sheetId="11" r:id="rId7"/>
    <sheet name="Pit LDS" sheetId="2" r:id="rId8"/>
    <sheet name="Pit Insp" sheetId="12" r:id="rId9"/>
    <sheet name="GW" sheetId="9" r:id="rId10"/>
    <sheet name="Soil Sampling" sheetId="17" r:id="rId11"/>
    <sheet name="Recycling" sheetId="8" r:id="rId12"/>
    <sheet name="MR" sheetId="10" r:id="rId13"/>
    <sheet name="RCRA exempt wastes" sheetId="13" r:id="rId14"/>
    <sheet name="Nonexempt Wastes" sheetId="14" r:id="rId15"/>
  </sheets>
  <definedNames>
    <definedName name="CompanyName">Checklist!$B$1</definedName>
    <definedName name="CustomerLookup" localSheetId="4">#REF!</definedName>
    <definedName name="CustomerLookup">#REF!</definedName>
    <definedName name="Invoice_No" localSheetId="4">#REF!</definedName>
    <definedName name="Invoice_No">#REF!</definedName>
    <definedName name="InvoiceNoDetails">"InvoiceDetails[Invoice No]"</definedName>
    <definedName name="_xlnm.Print_Area" localSheetId="1">Checklist!$A$1:$H$32</definedName>
    <definedName name="_xlnm.Print_Area" localSheetId="2">Incoming!$A$1:$P$19</definedName>
    <definedName name="_xlnm.Print_Area" localSheetId="3">'Incoming Sum'!$A$1:$F$14</definedName>
    <definedName name="_xlnm.Print_Area" localSheetId="0">Instructions!$A$1:$H$40</definedName>
    <definedName name="_xlnm.Print_Area" localSheetId="12">MR!$A$1:$J$26</definedName>
    <definedName name="_xlnm.Print_Area" localSheetId="4">Outgoing!$A$1:$I$13</definedName>
    <definedName name="_xlnm.Print_Area" localSheetId="8">'Pit Insp'!$A$1:$F$11</definedName>
    <definedName name="_xlnm.Print_Area" localSheetId="7">'Pit LDS'!$A$1:$K$30</definedName>
    <definedName name="_xlnm.Print_Area" localSheetId="11">Recycling!$A$1:$H$29</definedName>
    <definedName name="_xlnm.Print_Titles" localSheetId="2">Incoming!$1:$3</definedName>
    <definedName name="_xlnm.Print_Titles" localSheetId="4">Outgoing!$1:$3</definedName>
    <definedName name="_xlnm.Print_Titles" localSheetId="7">'Pit LDS'!$1:$3</definedName>
    <definedName name="rngInvoice">Checklist!#REF!</definedName>
  </definedNames>
  <calcPr calcId="191028"/>
  <pivotCaches>
    <pivotCache cacheId="0" r:id="rId16"/>
    <pivotCache cacheId="1" r:id="rId1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6" l="1"/>
  <c r="D1" i="16"/>
  <c r="B1" i="16"/>
  <c r="A1" i="16"/>
  <c r="G12" i="17"/>
  <c r="G11" i="17"/>
  <c r="G10" i="17"/>
  <c r="G9" i="17"/>
  <c r="G8" i="17"/>
  <c r="G7" i="17"/>
  <c r="G6" i="17"/>
  <c r="G5" i="17"/>
  <c r="G4" i="17"/>
  <c r="N1" i="17"/>
  <c r="K1" i="17"/>
  <c r="F1" i="17"/>
  <c r="A1" i="17"/>
  <c r="N1" i="3"/>
  <c r="F1" i="12"/>
  <c r="E22" i="8"/>
  <c r="E21" i="8"/>
  <c r="D22" i="8"/>
  <c r="D21" i="8"/>
  <c r="F22" i="8" l="1"/>
  <c r="F21" i="8"/>
  <c r="D9" i="8" l="1"/>
  <c r="B18" i="2"/>
  <c r="F18" i="2" s="1"/>
  <c r="G18" i="2" s="1"/>
  <c r="K1" i="2"/>
  <c r="G9" i="9"/>
  <c r="G6" i="9"/>
  <c r="F1" i="15"/>
  <c r="D1" i="15"/>
  <c r="B1" i="15"/>
  <c r="A1" i="15"/>
  <c r="E1" i="12"/>
  <c r="C1" i="12"/>
  <c r="A1" i="12"/>
  <c r="B5" i="2"/>
  <c r="B6" i="2" s="1"/>
  <c r="G1" i="11"/>
  <c r="D1" i="11"/>
  <c r="A1" i="11"/>
  <c r="H1" i="8"/>
  <c r="F1" i="8"/>
  <c r="D1" i="8"/>
  <c r="B1" i="8"/>
  <c r="B19" i="2" l="1"/>
  <c r="B20" i="2" s="1"/>
  <c r="F20" i="2" s="1"/>
  <c r="G20" i="2" s="1"/>
  <c r="F5" i="2"/>
  <c r="B7" i="2"/>
  <c r="F7" i="2" s="1"/>
  <c r="F6" i="2"/>
  <c r="H1" i="10"/>
  <c r="J1" i="10"/>
  <c r="J1" i="3"/>
  <c r="L1" i="9"/>
  <c r="E1" i="10"/>
  <c r="B1" i="10"/>
  <c r="B21" i="2" l="1"/>
  <c r="F21" i="2" s="1"/>
  <c r="G21" i="2" s="1"/>
  <c r="F19" i="2"/>
  <c r="G19" i="2" s="1"/>
  <c r="B8" i="2"/>
  <c r="F8" i="2" s="1"/>
  <c r="G8" i="2" s="1"/>
  <c r="G11" i="9"/>
  <c r="G12" i="9"/>
  <c r="G8" i="9"/>
  <c r="G5" i="9"/>
  <c r="G4" i="9"/>
  <c r="G7" i="9"/>
  <c r="G10" i="9"/>
  <c r="I1" i="9"/>
  <c r="E1" i="9"/>
  <c r="A1" i="9"/>
  <c r="I1" i="2"/>
  <c r="G5" i="2"/>
  <c r="G6" i="2"/>
  <c r="G7" i="2"/>
  <c r="C1" i="2"/>
  <c r="A1" i="2"/>
  <c r="C1" i="3"/>
  <c r="A1" i="3"/>
  <c r="B1" i="7"/>
  <c r="A1" i="7"/>
  <c r="E1" i="7"/>
  <c r="B22" i="2" l="1"/>
  <c r="F22" i="2" s="1"/>
  <c r="G22" i="2" s="1"/>
  <c r="B23" i="2"/>
  <c r="F23" i="2" s="1"/>
  <c r="G23" i="2" s="1"/>
  <c r="B9" i="2"/>
  <c r="F9" i="2" s="1"/>
  <c r="G9" i="2" s="1"/>
  <c r="B24" i="2" l="1"/>
  <c r="B10" i="2"/>
  <c r="F10" i="2" s="1"/>
  <c r="G10" i="2" s="1"/>
  <c r="B25" i="2" l="1"/>
  <c r="F24" i="2"/>
  <c r="G24" i="2" s="1"/>
  <c r="B11" i="2"/>
  <c r="F11" i="2" s="1"/>
  <c r="G11" i="2" s="1"/>
  <c r="B26" i="2" l="1"/>
  <c r="F26" i="2" s="1"/>
  <c r="G26" i="2" s="1"/>
  <c r="F25" i="2"/>
  <c r="G25" i="2" s="1"/>
  <c r="B12" i="2"/>
  <c r="F12" i="2" s="1"/>
  <c r="G12" i="2" s="1"/>
  <c r="B27" i="2" l="1"/>
  <c r="F27" i="2" s="1"/>
  <c r="G27" i="2" s="1"/>
  <c r="B13" i="2"/>
  <c r="F13" i="2" s="1"/>
  <c r="G13" i="2" s="1"/>
  <c r="B28" i="2" l="1"/>
  <c r="B14" i="2"/>
  <c r="F14" i="2" s="1"/>
  <c r="G14" i="2" s="1"/>
  <c r="B29" i="2" l="1"/>
  <c r="F29" i="2" s="1"/>
  <c r="G29" i="2" s="1"/>
  <c r="F28" i="2"/>
  <c r="G28" i="2" s="1"/>
  <c r="B15" i="2"/>
  <c r="F15" i="2" s="1"/>
  <c r="G15" i="2" s="1"/>
  <c r="B16" i="2" l="1"/>
  <c r="F16" i="2" s="1"/>
  <c r="G16" i="2" s="1"/>
</calcChain>
</file>

<file path=xl/sharedStrings.xml><?xml version="1.0" encoding="utf-8"?>
<sst xmlns="http://schemas.openxmlformats.org/spreadsheetml/2006/main" count="684" uniqueCount="332">
  <si>
    <t>RRC Surface Waste Facilities - Quarterly Report Template</t>
  </si>
  <si>
    <t>Version date 9/1/2021</t>
  </si>
  <si>
    <t>These reporting templates are provided as guidance and must be customized for your facility. Please see your permit for specific requirements.</t>
  </si>
  <si>
    <t>See tabs at bottom of spreadsheet for individual report sections</t>
  </si>
  <si>
    <t>For Mobile Recycling Permits, only the Mobile Recycling section will apply.</t>
  </si>
  <si>
    <t>How to use these templates:</t>
  </si>
  <si>
    <t xml:space="preserve">You can use the checklist as a cover page to indicate which documents will be included in your report. Delete any sections that are not applicable to your facility. Not all sections will apply to some facilities – for example, if there are no groundwater monitoring wells, that section can be removed. Some permits may contain additional testing parameters. Include results by adding columns. </t>
  </si>
  <si>
    <r>
      <t>Please submit the report as a digital copy of the Excel spreadsheet (</t>
    </r>
    <r>
      <rPr>
        <b/>
        <sz val="12"/>
        <color theme="2" tint="-0.749961851863155"/>
        <rFont val="Calibri"/>
        <family val="2"/>
        <scheme val="minor"/>
      </rPr>
      <t>do not convert to pdf).</t>
    </r>
    <r>
      <rPr>
        <sz val="12"/>
        <color theme="2" tint="-0.749961851863155"/>
        <rFont val="Calibri"/>
        <family val="2"/>
        <scheme val="minor"/>
      </rPr>
      <t xml:space="preserve"> Reports may be submitted on CD/DVD or flash media drives. Please ensure that the CD or flash drive is </t>
    </r>
    <r>
      <rPr>
        <b/>
        <sz val="12"/>
        <color theme="2" tint="-0.749961851863155"/>
        <rFont val="Calibri"/>
        <family val="2"/>
        <scheme val="minor"/>
      </rPr>
      <t>labeled</t>
    </r>
    <r>
      <rPr>
        <sz val="12"/>
        <color theme="2" tint="-0.749961851863155"/>
        <rFont val="Calibri"/>
        <family val="2"/>
        <scheme val="minor"/>
      </rPr>
      <t xml:space="preserve"> and attached to a cover sheet. (Checklist page may be printed and used as a cover sheet.)</t>
    </r>
  </si>
  <si>
    <t>Reports must be mailed to: 
Railroad Commission of Texas 
Technical Permitting 
P.O. Box 12967 
Austin, Texas 78711-2967</t>
  </si>
  <si>
    <t>If your data is in another format, you do not have to use this template, but you must ensure that all of the required data is provided. For example, if you use an invoicing software to track incoming waste, you do not have to reformat the data to fit the template, but you must make sure that fields like NORM screening are included.</t>
  </si>
  <si>
    <t>Note that Reclamation Plants are not included in this template. Monthly reports for Reclamation Plants must be submitted on the Form R-2. If a Reclamation Plant permit requires quarterly reporting , this template may be used for the other permit requirements such as  groundwater monitoring.</t>
  </si>
  <si>
    <t>For any additional questions, you can contact Environmental Permits &amp; Support at 512-463-3840 or Enviro.Permits@rrc.texas.gov</t>
  </si>
  <si>
    <t>Incoming Waste:</t>
  </si>
  <si>
    <t>Ensure that all required fields are provided.</t>
  </si>
  <si>
    <t>If waste is tracked in units other than oil barrels or cubic yards (such as tons), specify the unit and use a conversion factor to calculate or estimate the total volume in barrels.</t>
  </si>
  <si>
    <t xml:space="preserve">  ·  To convert gallons to oil barrels, divide the gallons value by 42</t>
  </si>
  <si>
    <t xml:space="preserve">  ·  To convert from tons, divide by the estimated density for the material. As a general guide, aggregate, sand, and dirt have an approximate density of 1.5 tons per cubic yard.</t>
  </si>
  <si>
    <t>Waste descriptions must be more specific than “mud” or “water”. Appropriate examples of waste descriptions are provided. In addition, your permit will have a list of waste types that can be accepted at your facility – these descriptions are usually sufficient. Contact us if you have any questions about what is acceptable.</t>
  </si>
  <si>
    <r>
      <t xml:space="preserve">For waste received from </t>
    </r>
    <r>
      <rPr>
        <b/>
        <sz val="12"/>
        <color theme="2" tint="-0.749961851863155"/>
        <rFont val="Calibri"/>
        <family val="2"/>
        <scheme val="minor"/>
      </rPr>
      <t>commercial</t>
    </r>
    <r>
      <rPr>
        <sz val="12"/>
        <color theme="2" tint="-0.749961851863155"/>
        <rFont val="Calibri"/>
        <family val="2"/>
        <scheme val="minor"/>
      </rPr>
      <t xml:space="preserve"> facilities, you must attach the TOX or EOX testing. For </t>
    </r>
    <r>
      <rPr>
        <b/>
        <sz val="12"/>
        <color theme="2" tint="-0.749961851863155"/>
        <rFont val="Calibri"/>
        <family val="2"/>
        <scheme val="minor"/>
      </rPr>
      <t xml:space="preserve">non-exempt waste </t>
    </r>
    <r>
      <rPr>
        <sz val="12"/>
        <color theme="2" tint="-0.749961851863155"/>
        <rFont val="Calibri"/>
        <family val="2"/>
        <scheme val="minor"/>
      </rPr>
      <t xml:space="preserve">or </t>
    </r>
    <r>
      <rPr>
        <b/>
        <sz val="12"/>
        <color theme="2" tint="-0.749961851863155"/>
        <rFont val="Calibri"/>
        <family val="2"/>
        <scheme val="minor"/>
      </rPr>
      <t>international waste,</t>
    </r>
    <r>
      <rPr>
        <sz val="12"/>
        <color theme="2" tint="-0.749961851863155"/>
        <rFont val="Calibri"/>
        <family val="2"/>
        <scheme val="minor"/>
      </rPr>
      <t xml:space="preserve"> additional testing may be required by your permit. For any incoming waste that has analytical results, reference the laboratory analytical report number (usually a unique report number issued by the lab) and include the complete laboratory analytical report as an attachment.</t>
    </r>
  </si>
  <si>
    <t xml:space="preserve">Included in this template are lists of common RCRA-exempt and non-exempt wastes. </t>
  </si>
  <si>
    <r>
      <rPr>
        <b/>
        <sz val="12"/>
        <color theme="2" tint="-0.749961851863155"/>
        <rFont val="Calibri"/>
        <family val="2"/>
        <scheme val="minor"/>
      </rPr>
      <t>Commercial</t>
    </r>
    <r>
      <rPr>
        <sz val="12"/>
        <color theme="2" tint="-0.749961851863155"/>
        <rFont val="Calibri"/>
        <family val="2"/>
        <scheme val="minor"/>
      </rPr>
      <t xml:space="preserve"> facilities include any facility that has a commercial RRC facility (STF, reclamation, etc.) or SWD permit, as well as any facility that receives compensation from others for the storage, reclamation, treatment, or disposal of oil field fluids or oil and gas wastes. This includes wastes generated at commercial wastehauler truck yards.</t>
    </r>
  </si>
  <si>
    <r>
      <t xml:space="preserve">1701 NORTH CONGRESS AVENUE </t>
    </r>
    <r>
      <rPr>
        <sz val="8"/>
        <color theme="2" tint="-0.749961851863155"/>
        <rFont val="Wingdings"/>
        <charset val="2"/>
      </rPr>
      <t>«</t>
    </r>
    <r>
      <rPr>
        <sz val="8"/>
        <color theme="2" tint="-0.749961851863155"/>
        <rFont val="Times New Roman"/>
        <family val="1"/>
      </rPr>
      <t xml:space="preserve"> POST OFFICE BOX 12967 </t>
    </r>
    <r>
      <rPr>
        <sz val="8"/>
        <color theme="2" tint="-0.749961851863155"/>
        <rFont val="Wingdings"/>
        <charset val="2"/>
      </rPr>
      <t>«</t>
    </r>
    <r>
      <rPr>
        <sz val="8"/>
        <color theme="2" tint="-0.749961851863155"/>
        <rFont val="Times New Roman"/>
        <family val="1"/>
      </rPr>
      <t xml:space="preserve"> AUSTIN, TEXAS 78711-2967 </t>
    </r>
    <r>
      <rPr>
        <sz val="8"/>
        <color theme="2" tint="-0.749961851863155"/>
        <rFont val="Wingdings"/>
        <charset val="2"/>
      </rPr>
      <t>«</t>
    </r>
    <r>
      <rPr>
        <sz val="8"/>
        <color theme="2" tint="-0.749961851863155"/>
        <rFont val="Times New Roman"/>
        <family val="1"/>
      </rPr>
      <t xml:space="preserve"> PHONE: 512-463-3840 </t>
    </r>
    <r>
      <rPr>
        <sz val="8"/>
        <color theme="2" tint="-0.749961851863155"/>
        <rFont val="Wingdings"/>
        <charset val="2"/>
      </rPr>
      <t>«</t>
    </r>
    <r>
      <rPr>
        <sz val="8"/>
        <color theme="2" tint="-0.749961851863155"/>
        <rFont val="Times New Roman"/>
        <family val="1"/>
      </rPr>
      <t xml:space="preserve"> FAX: 512-463-6780</t>
    </r>
  </si>
  <si>
    <r>
      <t xml:space="preserve">TDD 800-735-2989 OR TDY 512-463-7284 </t>
    </r>
    <r>
      <rPr>
        <sz val="8"/>
        <color theme="2" tint="-0.749961851863155"/>
        <rFont val="Wingdings"/>
        <charset val="2"/>
      </rPr>
      <t>«</t>
    </r>
    <r>
      <rPr>
        <sz val="8"/>
        <color theme="2" tint="-0.749961851863155"/>
        <rFont val="Times New Roman"/>
        <family val="1"/>
      </rPr>
      <t xml:space="preserve"> AN EQUAL OPPORTUNITY EMPLOYER </t>
    </r>
    <r>
      <rPr>
        <sz val="8"/>
        <color theme="2" tint="-0.749961851863155"/>
        <rFont val="Wingdings"/>
        <charset val="2"/>
      </rPr>
      <t>«</t>
    </r>
    <r>
      <rPr>
        <sz val="9"/>
        <color theme="2" tint="-0.749961851863155"/>
        <rFont val="Times New Roman"/>
        <family val="1"/>
      </rPr>
      <t xml:space="preserve"> http://www.rrc.texas.gov</t>
    </r>
  </si>
  <si>
    <t>Template changelog:</t>
  </si>
  <si>
    <t>9/1/21 - First version</t>
  </si>
  <si>
    <t>Operator Name</t>
  </si>
  <si>
    <t>Jul - Sep 2024</t>
  </si>
  <si>
    <t>(3Q2024)</t>
  </si>
  <si>
    <t>Facility Name / Permit Numbers</t>
  </si>
  <si>
    <t>Contact:</t>
  </si>
  <si>
    <t>John Smith</t>
  </si>
  <si>
    <t>Phone or email:</t>
  </si>
  <si>
    <t>555-123-4567</t>
  </si>
  <si>
    <t>Quarterly Report Checklist</t>
  </si>
  <si>
    <t>Permit Condition*</t>
  </si>
  <si>
    <t>General Facility Sections:</t>
  </si>
  <si>
    <t>Included in report:</t>
  </si>
  <si>
    <t>Included as attachment</t>
  </si>
  <si>
    <t>I.R.</t>
  </si>
  <si>
    <t>Executive Summary</t>
  </si>
  <si>
    <t>X</t>
  </si>
  <si>
    <t>III.H</t>
  </si>
  <si>
    <t xml:space="preserve">● </t>
  </si>
  <si>
    <t>Incoming Waste</t>
  </si>
  <si>
    <t>Incoming Waste Summary</t>
  </si>
  <si>
    <t>Outgoing Waste</t>
  </si>
  <si>
    <t>Outgoing Waste Summary</t>
  </si>
  <si>
    <t>IV.K</t>
  </si>
  <si>
    <t>Monthly facility inspection - Attachment</t>
  </si>
  <si>
    <t>Pits:</t>
  </si>
  <si>
    <t>IV.L</t>
  </si>
  <si>
    <t>Annual Pit Inspection</t>
  </si>
  <si>
    <t>IV.M</t>
  </si>
  <si>
    <t>Leak Detection System</t>
  </si>
  <si>
    <t>Disposal Pit</t>
  </si>
  <si>
    <t>#</t>
  </si>
  <si>
    <t>Disposal Pit Capacity</t>
  </si>
  <si>
    <t>Intermediate Cover - Quarterly Inspection</t>
  </si>
  <si>
    <t>Post-Closure - Quarterly Inspection</t>
  </si>
  <si>
    <t>Recycling</t>
  </si>
  <si>
    <t>Volumes processed &amp; stockpile status</t>
  </si>
  <si>
    <t>Analytical testing - Attachment</t>
  </si>
  <si>
    <t>Mobile Recycling</t>
  </si>
  <si>
    <t>Mobile Recycling Report</t>
  </si>
  <si>
    <t>Groundwater monitoring</t>
  </si>
  <si>
    <t>Groundwater Gauging  &amp; Analytical Summary  Table</t>
  </si>
  <si>
    <t>Soil Sampling</t>
  </si>
  <si>
    <t>Soil Analytical Summary Table</t>
  </si>
  <si>
    <t>*  Fill this in with the specific permit section numbers in your permit. Standard permit condition numbers have been included in this template, but permits may vary</t>
  </si>
  <si>
    <t>Date</t>
  </si>
  <si>
    <t>Generator Name</t>
  </si>
  <si>
    <t>Generator Lease Name/# or ID *</t>
  </si>
  <si>
    <t>County</t>
  </si>
  <si>
    <t>RRC Wastehauler Name</t>
  </si>
  <si>
    <t>Wastehauler Permit #</t>
  </si>
  <si>
    <t>Description of Waste</t>
  </si>
  <si>
    <t>Waste type (Specify if "other")</t>
  </si>
  <si>
    <t>volume (bbl)</t>
  </si>
  <si>
    <t>volume (cy)</t>
  </si>
  <si>
    <t>Commercial (Y/N)</t>
  </si>
  <si>
    <t>TOX /EOX (mg/L)/(mg/kg)</t>
  </si>
  <si>
    <t>RCRA Exempt (Y/N)</t>
  </si>
  <si>
    <t>NORM Screening (µR/hr)</t>
  </si>
  <si>
    <t>R9 Shakeout Test (%)</t>
  </si>
  <si>
    <t>Analytical Report # **</t>
  </si>
  <si>
    <t>Oil Recovery LLC</t>
  </si>
  <si>
    <t>R9 08-1234</t>
  </si>
  <si>
    <t>Pecos</t>
  </si>
  <si>
    <t>Trucking LLC</t>
  </si>
  <si>
    <t>BS&amp;W / Tank Bottoms</t>
  </si>
  <si>
    <t>Y</t>
  </si>
  <si>
    <t>Oil Producer LLC</t>
  </si>
  <si>
    <t>12345 Lease</t>
  </si>
  <si>
    <t>Contaminated Soils</t>
  </si>
  <si>
    <t>N</t>
  </si>
  <si>
    <t>N/A</t>
  </si>
  <si>
    <t>Water-based mud/cuttings</t>
  </si>
  <si>
    <t>Produced water</t>
  </si>
  <si>
    <t>Other</t>
  </si>
  <si>
    <t>Paraffin</t>
  </si>
  <si>
    <t>Gas Plant LLC</t>
  </si>
  <si>
    <t>Beamont facility, 30.022259, -94.052888</t>
  </si>
  <si>
    <t>Jefferson</t>
  </si>
  <si>
    <t>Truck Co Ltd</t>
  </si>
  <si>
    <t>Gas Plant Solids</t>
  </si>
  <si>
    <t>* If waste is not generated on an  RRC Lease, include the name of the generating facility or project, and the latitude/longitude coordinates in decimal degrees</t>
  </si>
  <si>
    <t>** For commercial and/or RCRA-nonexempt wastes, include complete laboratory analytical reports as an attachment</t>
  </si>
  <si>
    <t>Waste Type Summary</t>
  </si>
  <si>
    <t>Sum of volume (bbl)</t>
  </si>
  <si>
    <t>Sum of volume (cy)</t>
  </si>
  <si>
    <t>(blank)</t>
  </si>
  <si>
    <t>Grand Total</t>
  </si>
  <si>
    <t>This table may be automatically generated using a pivot table. Refresh the table to see results.</t>
  </si>
  <si>
    <t>Disposal Facility</t>
  </si>
  <si>
    <t>Facility Permit #</t>
  </si>
  <si>
    <t>RRC Wastehauler #</t>
  </si>
  <si>
    <t>Waste LLC</t>
  </si>
  <si>
    <t>STF-003</t>
  </si>
  <si>
    <t>STF-004</t>
  </si>
  <si>
    <t>STF-005</t>
  </si>
  <si>
    <t>STF-006</t>
  </si>
  <si>
    <t>STF-007</t>
  </si>
  <si>
    <t>STF-008</t>
  </si>
  <si>
    <t>STF-009</t>
  </si>
  <si>
    <t>STF-010</t>
  </si>
  <si>
    <t>STF-011</t>
  </si>
  <si>
    <t xml:space="preserve"> Total  </t>
  </si>
  <si>
    <t>Disposal Pit Status</t>
  </si>
  <si>
    <t>Cell</t>
  </si>
  <si>
    <t>Cell Status</t>
  </si>
  <si>
    <t>Solids Moved to Pit During Quarter (cy)</t>
  </si>
  <si>
    <t>Permitted Capacity (cy)</t>
  </si>
  <si>
    <t>Current Capacity (cy)</t>
  </si>
  <si>
    <t>Interim Cover Status</t>
  </si>
  <si>
    <t>Cap Status</t>
  </si>
  <si>
    <t>Maintenance during Quarter</t>
  </si>
  <si>
    <t>Cell 1</t>
  </si>
  <si>
    <t>Closed</t>
  </si>
  <si>
    <t>Covered</t>
  </si>
  <si>
    <t>Final cap in place</t>
  </si>
  <si>
    <t>none needed</t>
  </si>
  <si>
    <t>Cell 2</t>
  </si>
  <si>
    <t>In Closure</t>
  </si>
  <si>
    <t>In place</t>
  </si>
  <si>
    <t>Partial final cap</t>
  </si>
  <si>
    <t>re-compacted interim cover in eastern area</t>
  </si>
  <si>
    <t>Cell 3</t>
  </si>
  <si>
    <t>Active</t>
  </si>
  <si>
    <t>Partial interim cover</t>
  </si>
  <si>
    <t>Cell 4</t>
  </si>
  <si>
    <t>Not constructed</t>
  </si>
  <si>
    <t>NA</t>
  </si>
  <si>
    <t>Notes: Leak Detection System Records included on another table</t>
  </si>
  <si>
    <t>Pit/Cell ID</t>
  </si>
  <si>
    <t>Fluid level or volume</t>
  </si>
  <si>
    <t>Unit</t>
  </si>
  <si>
    <t>Volume Removed (gal)</t>
  </si>
  <si>
    <t>Days between measurement</t>
  </si>
  <si>
    <t>Gal/day</t>
  </si>
  <si>
    <t>Electrical Conductivity</t>
  </si>
  <si>
    <t>Chloride (ppm)</t>
  </si>
  <si>
    <t>Pit/Cell ALR (gal/day)</t>
  </si>
  <si>
    <t>Notes</t>
  </si>
  <si>
    <t>P00001</t>
  </si>
  <si>
    <t>gal</t>
  </si>
  <si>
    <t>P00004</t>
  </si>
  <si>
    <t>Annual Pit Inspection Tracking</t>
  </si>
  <si>
    <t>Permitted Pits</t>
  </si>
  <si>
    <t>LDS (y/n)</t>
  </si>
  <si>
    <t>Date of last annual inspection</t>
  </si>
  <si>
    <t>Results included in this report? (y/n)</t>
  </si>
  <si>
    <t>Pass? (y/n)</t>
  </si>
  <si>
    <t>P00002</t>
  </si>
  <si>
    <t>P00003</t>
  </si>
  <si>
    <t>* For annual pit inspections, attach photos and pit inspection report</t>
  </si>
  <si>
    <t>Groundwater Monitoring</t>
  </si>
  <si>
    <t>Concentrations in ppm</t>
  </si>
  <si>
    <t>Well</t>
  </si>
  <si>
    <t>Quarter</t>
  </si>
  <si>
    <t>Depth to water (Ft)</t>
  </si>
  <si>
    <t>Total Depth</t>
  </si>
  <si>
    <t>TOC elevation</t>
  </si>
  <si>
    <t>Water elevation</t>
  </si>
  <si>
    <t>pH</t>
  </si>
  <si>
    <t>Benzene</t>
  </si>
  <si>
    <t>TPH</t>
  </si>
  <si>
    <t>Calcium</t>
  </si>
  <si>
    <t>Potassium</t>
  </si>
  <si>
    <t>Magnesium</t>
  </si>
  <si>
    <t>Sodium</t>
  </si>
  <si>
    <t>Carbonates</t>
  </si>
  <si>
    <t>TDS</t>
  </si>
  <si>
    <t>Bromides</t>
  </si>
  <si>
    <t>Chlorides</t>
  </si>
  <si>
    <t>Nitrates</t>
  </si>
  <si>
    <t>Sulfates</t>
  </si>
  <si>
    <t>MW-01</t>
  </si>
  <si>
    <t>2021 Q1</t>
  </si>
  <si>
    <t>ND</t>
  </si>
  <si>
    <t>11.2 J</t>
  </si>
  <si>
    <t>2021 Q2</t>
  </si>
  <si>
    <t>MW-02</t>
  </si>
  <si>
    <t>MW-03</t>
  </si>
  <si>
    <t>Attachments:</t>
  </si>
  <si>
    <t>* Full copy of analytical report</t>
  </si>
  <si>
    <t>* Map showing well locations and water elevations</t>
  </si>
  <si>
    <t>Soil Sampling Results</t>
  </si>
  <si>
    <t>Sample ID</t>
  </si>
  <si>
    <t>Total Depth (Ft)</t>
  </si>
  <si>
    <t>TOC elevation (Ft)</t>
  </si>
  <si>
    <t>Water elevation (Ft)</t>
  </si>
  <si>
    <t>pH (s.u.)</t>
  </si>
  <si>
    <t>Electrical Conductivity (mmhos/cm)</t>
  </si>
  <si>
    <t>Total BTEX (mg/kg)</t>
  </si>
  <si>
    <t>TPH (mg/kg)</t>
  </si>
  <si>
    <t>Arsenic (mg/kg)</t>
  </si>
  <si>
    <t>Barium (mg/kg)</t>
  </si>
  <si>
    <t>Cadmium (mg/kg)</t>
  </si>
  <si>
    <t>Chromium (mg/kg)</t>
  </si>
  <si>
    <t>Lead (mg/kg)</t>
  </si>
  <si>
    <t>Mercury (mg/kg)</t>
  </si>
  <si>
    <t>Selenium (mg/kg)</t>
  </si>
  <si>
    <t>Silver (mg/kg)</t>
  </si>
  <si>
    <t>Roadbase/Reusable Product Produced</t>
  </si>
  <si>
    <t>Product type</t>
  </si>
  <si>
    <t>Batch #</t>
  </si>
  <si>
    <t>Volume (cy)</t>
  </si>
  <si>
    <t>Analytical Report #</t>
  </si>
  <si>
    <t>Analytical Report Date</t>
  </si>
  <si>
    <t>Roadbase</t>
  </si>
  <si>
    <t>Reusable Product</t>
  </si>
  <si>
    <t>Total</t>
  </si>
  <si>
    <t>Roadbase/Reusable Product Sold/Removed</t>
  </si>
  <si>
    <t>Delivery Date</t>
  </si>
  <si>
    <t>Recipient Name</t>
  </si>
  <si>
    <t>Recipient Location or LOA #</t>
  </si>
  <si>
    <t>County Name</t>
  </si>
  <si>
    <t>County Road 111</t>
  </si>
  <si>
    <t>Recipient</t>
  </si>
  <si>
    <t>LOA-A21-0555</t>
  </si>
  <si>
    <t>Note that Reusable Product may only be used at locations pre-approved with a Lettor of Authority (LOA)</t>
  </si>
  <si>
    <t>Product Type</t>
  </si>
  <si>
    <t>Starting Stockpile</t>
  </si>
  <si>
    <t>Produced during Quarter</t>
  </si>
  <si>
    <t>Sold during Quarter</t>
  </si>
  <si>
    <t>Remaining Stockpile</t>
  </si>
  <si>
    <t>Include attachments:</t>
  </si>
  <si>
    <t>Documentation that the lease operator has approved the recycling operation on their lease and assumes responsibility for the use of the recycled material</t>
  </si>
  <si>
    <t>Documentation that receiving landowner has been notified of the use of the roadbase (if used on private property)</t>
  </si>
  <si>
    <t>Documentation that the county commissioners have approved the use of the roadbase on county roads (if used on county roads)</t>
  </si>
  <si>
    <t>Copies of laboratory analytical reports</t>
  </si>
  <si>
    <t>Mobile Recycling - Roadbase Produced</t>
  </si>
  <si>
    <t>Generator Lease Name/#</t>
  </si>
  <si>
    <t>Well Name / API #</t>
  </si>
  <si>
    <t>Treatment Site Latitude</t>
  </si>
  <si>
    <t>Treatment Site Longitude</t>
  </si>
  <si>
    <t>Treatment Start Date</t>
  </si>
  <si>
    <t>Treatment End Date</t>
  </si>
  <si>
    <t>Volume of treated waste (bbl)</t>
  </si>
  <si>
    <t>Roadbase Used/Removed</t>
  </si>
  <si>
    <t>Volume of Roadbase Delivered (bbl)</t>
  </si>
  <si>
    <t>Reuse Site Latitude</t>
  </si>
  <si>
    <t>Reuse Site Longitude</t>
  </si>
  <si>
    <t>Roadbase Delivery Date</t>
  </si>
  <si>
    <t>Untreated Waste On-Site</t>
  </si>
  <si>
    <t>Treated Roadbase Stockpile Remaining</t>
  </si>
  <si>
    <t>Maps with lat/long showing clear locations of material reuse containment areas</t>
  </si>
  <si>
    <t>Volumes of treated/untreated waste on-hand is contained and clearly indicated on Maps provided</t>
  </si>
  <si>
    <t>Common RCRA-Exempt Waste Types</t>
  </si>
  <si>
    <r>
      <t>All exempt waste must</t>
    </r>
    <r>
      <rPr>
        <b/>
        <i/>
        <sz val="13"/>
        <color rgb="FF000000"/>
        <rFont val="Arial"/>
        <family val="2"/>
      </rPr>
      <t xml:space="preserve"> </t>
    </r>
    <r>
      <rPr>
        <b/>
        <sz val="13"/>
        <color rgb="FF000000"/>
        <rFont val="Arial"/>
        <family val="2"/>
      </rPr>
      <t>be generated in primary field operations</t>
    </r>
  </si>
  <si>
    <t>Produced Water</t>
  </si>
  <si>
    <t>Drilling Fluids and Cuttings</t>
  </si>
  <si>
    <t>Rigwash</t>
  </si>
  <si>
    <t>Well completion, treatment and stimulation fluids</t>
  </si>
  <si>
    <t>Workover wastes</t>
  </si>
  <si>
    <t>BS &amp;W from storage facilities that store exempt wastes</t>
  </si>
  <si>
    <t>Accumulated materials from production separators hydrocarbons, solids, sand, and emulsions</t>
  </si>
  <si>
    <t>Accumulated materials from production and exploration  impoundments (pits)- hydrocarbons, solids, sand, and emulsions</t>
  </si>
  <si>
    <t>Gas plant dehydration wastes- gycol-based compounds, glycol filters, filter media, backwash and molecular seives</t>
  </si>
  <si>
    <t>Gas plant sweetening wastes- used amines, amine filters, amine filter media, backwash, precipitated amine sludge, iron sponge, hydrogen sulfide scrubber liquid and sludge</t>
  </si>
  <si>
    <t>Cooling tower blowdown</t>
  </si>
  <si>
    <t>Spent filters, filter media and backwash *assuming the filter is nonhazardous and the residue is from an exempt waste</t>
  </si>
  <si>
    <t xml:space="preserve">Packing Fluids </t>
  </si>
  <si>
    <t>Activated charcoal filter media</t>
  </si>
  <si>
    <t>Spent Catalyst- sulphur recovery process</t>
  </si>
  <si>
    <t>Cement Returns</t>
  </si>
  <si>
    <t>Debris and soil, contaminated by used chemicals</t>
  </si>
  <si>
    <t>Used Drilling fluids and additives</t>
  </si>
  <si>
    <t>Slop Oil- by definition, is considered crude oil which is emulsified with water and solids rendering it a waste stream that cannot be sold down the pipeline.</t>
  </si>
  <si>
    <t>Used Pipe Dope</t>
  </si>
  <si>
    <t>Produced Sand</t>
  </si>
  <si>
    <t>Hydrocarbon-bearing soil</t>
  </si>
  <si>
    <t>Pigging wastes from gathering lines</t>
  </si>
  <si>
    <t>Wastes from subsurface gas storage and retrieval, except for the listed nonexempt wastes</t>
  </si>
  <si>
    <t xml:space="preserve">Constituents removed from produced water </t>
  </si>
  <si>
    <t>Materials ejected from a producing well during blowdown</t>
  </si>
  <si>
    <t>Pipe scale, hydrocarbon solids hydrates, and other deposits removed from piping and equipment prior to transportation</t>
  </si>
  <si>
    <t>Liquid hydrocarbons removed from the production stream but not from oil refining</t>
  </si>
  <si>
    <t>Gases removed from the production stream, such as hydrogen sulfide and carbon dioxide, and volatilized hydrocarbons</t>
  </si>
  <si>
    <t>Waste crude oil from primary field operations and production</t>
  </si>
  <si>
    <t>Light organics volatilized from exempt wastes in reserve pits, impoundments and production equipement</t>
  </si>
  <si>
    <t>Absorbent materials if contaminated with exempt waste</t>
  </si>
  <si>
    <r>
      <t>Spent Acids-</t>
    </r>
    <r>
      <rPr>
        <b/>
        <sz val="11"/>
        <color theme="1"/>
        <rFont val="Arial"/>
        <family val="2"/>
      </rPr>
      <t xml:space="preserve"> provide the name of the acid </t>
    </r>
  </si>
  <si>
    <t>Blow-out preventer test fluids</t>
  </si>
  <si>
    <t>Spent Caustics-(used for gas treatment or drilling fluids)</t>
  </si>
  <si>
    <t>Condensate</t>
  </si>
  <si>
    <t>Debris, crude oil soaked (if contaminated within production system, i.e., before point of sale)</t>
  </si>
  <si>
    <t xml:space="preserve">Weathered Oil </t>
  </si>
  <si>
    <t>Parrifin</t>
  </si>
  <si>
    <t>Pit wastes (waste in reserve pits and emergency pits)</t>
  </si>
  <si>
    <t>Common RCRA Non-Exempt Waste Types</t>
  </si>
  <si>
    <t xml:space="preserve">Requires Waste Testing prior to receipt at the Facility </t>
  </si>
  <si>
    <t>Blasting sand/media</t>
  </si>
  <si>
    <t xml:space="preserve">Unused chemicals or mud additives </t>
  </si>
  <si>
    <t>Cleaning wastes</t>
  </si>
  <si>
    <t xml:space="preserve">Unused pipe dope </t>
  </si>
  <si>
    <t xml:space="preserve">Sorbent pads soaked with lube oil </t>
  </si>
  <si>
    <t>Drums/containers, empty</t>
  </si>
  <si>
    <t>Electrical equipment, oil-filled (less than 50 parts per million polychlorinated biphenyl content) and out of service Includes: Capacitors, transformers, switches, heat transfer fluids</t>
  </si>
  <si>
    <t>Hydraulic fluids</t>
  </si>
  <si>
    <t>Pigging wastes from transportation pipelines</t>
  </si>
  <si>
    <t>Soils, unused-chemical contaminated</t>
  </si>
  <si>
    <t>Compresser oil, filters and blowdown wastes</t>
  </si>
  <si>
    <t>Debris, lube oil contaminated</t>
  </si>
  <si>
    <t>Unused Drums/containers, containing  chemicals or lube oil</t>
  </si>
  <si>
    <t>Sacks of unused drilling muds</t>
  </si>
  <si>
    <t>contaminated concrete from gas plants, compressor stations &amp; other oil &amp; gas facilities</t>
  </si>
  <si>
    <t>Filters, lube oil</t>
  </si>
  <si>
    <r>
      <t xml:space="preserve">Fracturing fluids, </t>
    </r>
    <r>
      <rPr>
        <sz val="9"/>
        <color rgb="FF000000"/>
        <rFont val="Arial"/>
        <family val="2"/>
      </rPr>
      <t>unused</t>
    </r>
  </si>
  <si>
    <t>Lubricating oil</t>
  </si>
  <si>
    <t>Plastic liners</t>
  </si>
  <si>
    <t>Soils, lube oil contaminated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</si>
</sst>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_)@\ \ "/>
    <numFmt numFmtId="166" formatCode="_)#;_)#;_)#;_)@"/>
  </numFmts>
  <fonts count="57" x14ac:knownFonts="1">
    <font>
      <sz val="11"/>
      <color theme="2" tint="-0.749961851863155"/>
      <name val="Calibri"/>
      <family val="2"/>
      <scheme val="minor"/>
    </font>
    <font>
      <sz val="11"/>
      <color theme="1"/>
      <name val="Calibri"/>
      <family val="2"/>
      <scheme val="minor"/>
    </font>
    <font>
      <sz val="11"/>
      <color theme="1"/>
      <name val="Calibri"/>
      <family val="2"/>
      <scheme val="minor"/>
    </font>
    <font>
      <b/>
      <sz val="10"/>
      <name val="Arial"/>
      <family val="2"/>
    </font>
    <font>
      <sz val="10"/>
      <name val="Calibri"/>
      <family val="2"/>
      <scheme val="minor"/>
    </font>
    <font>
      <sz val="11"/>
      <name val="Calibri"/>
      <family val="1"/>
      <scheme val="minor"/>
    </font>
    <font>
      <sz val="14"/>
      <color theme="4" tint="-0.24994659260841701"/>
      <name val="Calibri"/>
      <family val="2"/>
    </font>
    <font>
      <sz val="10"/>
      <color theme="4" tint="0.59999389629810485"/>
      <name val="Calibri"/>
      <family val="2"/>
    </font>
    <font>
      <sz val="10"/>
      <color theme="2" tint="-0.749961851863155"/>
      <name val="Calibri"/>
      <family val="2"/>
      <scheme val="minor"/>
    </font>
    <font>
      <sz val="12"/>
      <color theme="4" tint="-0.499984740745262"/>
      <name val="Calibri"/>
      <family val="2"/>
      <scheme val="minor"/>
    </font>
    <font>
      <sz val="16"/>
      <color theme="4" tint="-0.24994659260841701"/>
      <name val="Calibri"/>
      <family val="2"/>
      <scheme val="minor"/>
    </font>
    <font>
      <sz val="14"/>
      <color theme="4" tint="-0.24994659260841701"/>
      <name val="Calibri"/>
      <family val="2"/>
      <scheme val="minor"/>
    </font>
    <font>
      <b/>
      <sz val="25"/>
      <color theme="0"/>
      <name val="Calibri Light"/>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Calibri Light"/>
      <family val="2"/>
      <scheme val="major"/>
    </font>
    <font>
      <sz val="12"/>
      <color theme="4" tint="-0.499984740745262"/>
      <name val="Calibri Light"/>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Calibri Light"/>
      <family val="2"/>
      <scheme val="major"/>
    </font>
    <font>
      <sz val="11"/>
      <color rgb="FF0F5766"/>
      <name val="Calibri"/>
      <family val="2"/>
      <scheme val="minor"/>
    </font>
    <font>
      <sz val="10"/>
      <color rgb="FF0F5766"/>
      <name val="Calibri"/>
      <family val="2"/>
      <scheme val="minor"/>
    </font>
    <font>
      <sz val="12"/>
      <color theme="2" tint="-0.749961851863155"/>
      <name val="Calibri"/>
      <family val="2"/>
      <scheme val="minor"/>
    </font>
    <font>
      <sz val="14"/>
      <color theme="2" tint="-0.749961851863155"/>
      <name val="Calibri"/>
      <family val="2"/>
      <scheme val="minor"/>
    </font>
    <font>
      <sz val="8"/>
      <name val="Calibri"/>
      <family val="2"/>
      <scheme val="minor"/>
    </font>
    <font>
      <sz val="14"/>
      <color theme="2" tint="-0.89996032593768116"/>
      <name val="Calibri"/>
      <family val="2"/>
      <scheme val="minor"/>
    </font>
    <font>
      <b/>
      <sz val="20"/>
      <name val="Calibri Light"/>
      <family val="2"/>
      <scheme val="major"/>
    </font>
    <font>
      <b/>
      <sz val="18"/>
      <name val="Calibri Light"/>
      <family val="2"/>
      <scheme val="major"/>
    </font>
    <font>
      <b/>
      <sz val="11"/>
      <color theme="2" tint="-0.89996032593768116"/>
      <name val="Calibri"/>
      <family val="2"/>
      <scheme val="minor"/>
    </font>
    <font>
      <sz val="11"/>
      <name val="Calibri"/>
      <family val="2"/>
      <scheme val="minor"/>
    </font>
    <font>
      <sz val="14"/>
      <name val="Calibri"/>
      <family val="2"/>
      <scheme val="minor"/>
    </font>
    <font>
      <sz val="12"/>
      <name val="Calibri"/>
      <family val="2"/>
      <scheme val="minor"/>
    </font>
    <font>
      <sz val="14"/>
      <name val="Calibri Light"/>
      <family val="2"/>
      <scheme val="major"/>
    </font>
    <font>
      <sz val="11"/>
      <name val="Calibri Light"/>
      <family val="2"/>
      <scheme val="major"/>
    </font>
    <font>
      <b/>
      <sz val="11"/>
      <name val="Calibri Light"/>
      <family val="2"/>
      <scheme val="major"/>
    </font>
    <font>
      <b/>
      <sz val="11"/>
      <name val="Calibri"/>
      <family val="2"/>
      <scheme val="minor"/>
    </font>
    <font>
      <b/>
      <sz val="12"/>
      <color theme="2" tint="-0.749961851863155"/>
      <name val="Calibri"/>
      <family val="2"/>
      <scheme val="minor"/>
    </font>
    <font>
      <b/>
      <sz val="13"/>
      <color rgb="FF000000"/>
      <name val="Arial"/>
      <family val="2"/>
    </font>
    <font>
      <b/>
      <i/>
      <sz val="13"/>
      <color rgb="FF000000"/>
      <name val="Arial"/>
      <family val="2"/>
    </font>
    <font>
      <sz val="11"/>
      <color theme="1"/>
      <name val="Arial"/>
      <family val="2"/>
    </font>
    <font>
      <b/>
      <sz val="11"/>
      <color theme="1"/>
      <name val="Arial"/>
      <family val="2"/>
    </font>
    <font>
      <sz val="11"/>
      <color rgb="FF000000"/>
      <name val="Arial"/>
      <family val="2"/>
    </font>
    <font>
      <b/>
      <sz val="13"/>
      <color theme="1"/>
      <name val="Arial"/>
      <family val="2"/>
    </font>
    <font>
      <sz val="9"/>
      <color rgb="FF000000"/>
      <name val="Arial"/>
      <family val="2"/>
    </font>
    <font>
      <sz val="16"/>
      <color theme="4" tint="-0.499984740745262"/>
      <name val="Calibri Light"/>
      <family val="2"/>
      <scheme val="major"/>
    </font>
    <font>
      <sz val="11"/>
      <color theme="2" tint="-0.749961851863155"/>
      <name val="Calibri"/>
      <family val="2"/>
      <scheme val="minor"/>
    </font>
    <font>
      <sz val="10"/>
      <color theme="1" tint="4.9989318521683403E-2"/>
      <name val="Calibri"/>
      <family val="2"/>
      <scheme val="minor"/>
    </font>
    <font>
      <u/>
      <sz val="12"/>
      <color theme="2" tint="-0.749961851863155"/>
      <name val="Calibri"/>
      <family val="2"/>
      <scheme val="minor"/>
    </font>
    <font>
      <u/>
      <sz val="16"/>
      <color theme="4" tint="-0.24994659260841701"/>
      <name val="Calibri"/>
      <family val="2"/>
      <scheme val="minor"/>
    </font>
    <font>
      <b/>
      <sz val="16"/>
      <name val="Calibri Light"/>
      <family val="2"/>
      <scheme val="major"/>
    </font>
    <font>
      <sz val="8"/>
      <color theme="2" tint="-0.749961851863155"/>
      <name val="Times New Roman"/>
      <family val="1"/>
    </font>
    <font>
      <sz val="8"/>
      <color theme="2" tint="-0.749961851863155"/>
      <name val="Wingdings"/>
      <charset val="2"/>
    </font>
    <font>
      <sz val="9"/>
      <color theme="2" tint="-0.749961851863155"/>
      <name val="Times New Roman"/>
      <family val="1"/>
    </font>
    <font>
      <sz val="18"/>
      <color theme="2" tint="-0.89996032593768116"/>
      <name val="Calibri"/>
      <family val="2"/>
      <scheme val="minor"/>
    </font>
    <font>
      <sz val="9"/>
      <color theme="2" tint="-0.749961851863155"/>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0"/>
        <bgColor theme="4" tint="0.79998168889431442"/>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theme="6" tint="0.79998168889431442"/>
      </patternFill>
    </fill>
  </fills>
  <borders count="13">
    <border>
      <left/>
      <right/>
      <top/>
      <bottom/>
      <diagonal/>
    </border>
    <border>
      <left/>
      <right/>
      <top/>
      <bottom style="thin">
        <color theme="4"/>
      </bottom>
      <diagonal/>
    </border>
    <border>
      <left/>
      <right/>
      <top style="thick">
        <color theme="2"/>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ck">
        <color theme="4" tint="0.59996337778862885"/>
      </top>
      <bottom style="thin">
        <color indexed="64"/>
      </bottom>
      <diagonal/>
    </border>
    <border>
      <left/>
      <right/>
      <top/>
      <bottom style="medium">
        <color indexed="64"/>
      </bottom>
      <diagonal/>
    </border>
    <border>
      <left/>
      <right/>
      <top style="thick">
        <color theme="4" tint="0.59996337778862885"/>
      </top>
      <bottom/>
      <diagonal/>
    </border>
    <border>
      <left style="thin">
        <color indexed="64"/>
      </left>
      <right style="thin">
        <color indexed="64"/>
      </right>
      <top/>
      <bottom/>
      <diagonal/>
    </border>
    <border>
      <left style="thin">
        <color theme="4"/>
      </left>
      <right style="thin">
        <color theme="4"/>
      </right>
      <top style="thin">
        <color theme="4"/>
      </top>
      <bottom style="thin">
        <color theme="4"/>
      </bottom>
      <diagonal/>
    </border>
  </borders>
  <cellStyleXfs count="14">
    <xf numFmtId="0" fontId="0" fillId="0" borderId="0" applyNumberFormat="0" applyFill="0" applyBorder="0">
      <alignment vertical="top" wrapText="1"/>
    </xf>
    <xf numFmtId="0" fontId="19" fillId="0" borderId="0" applyNumberFormat="0" applyFill="0" applyBorder="0" applyAlignment="0" applyProtection="0"/>
    <xf numFmtId="0" fontId="17" fillId="0" borderId="0" applyNumberFormat="0" applyFill="0" applyBorder="0" applyProtection="0">
      <alignment vertical="center"/>
    </xf>
    <xf numFmtId="0" fontId="6" fillId="0" borderId="0" applyNumberForma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alignment vertical="top" wrapText="1"/>
    </xf>
    <xf numFmtId="0" fontId="12" fillId="4" borderId="4" applyNumberFormat="0" applyAlignment="0" applyProtection="0"/>
    <xf numFmtId="0" fontId="13" fillId="3" borderId="0" applyNumberFormat="0" applyBorder="0" applyAlignment="0" applyProtection="0"/>
    <xf numFmtId="0" fontId="16" fillId="0" borderId="0" applyFill="0" applyBorder="0" applyProtection="0">
      <alignment horizontal="left" vertical="center"/>
    </xf>
    <xf numFmtId="0" fontId="15" fillId="0" borderId="0" applyNumberFormat="0" applyFill="0" applyBorder="0" applyAlignment="0" applyProtection="0"/>
    <xf numFmtId="0" fontId="20" fillId="0" borderId="0" applyNumberFormat="0" applyFill="0" applyBorder="0" applyAlignment="0" applyProtection="0"/>
    <xf numFmtId="0" fontId="14" fillId="0" borderId="3" applyNumberFormat="0" applyAlignment="0" applyProtection="0"/>
    <xf numFmtId="0" fontId="21" fillId="0" borderId="0" applyFill="0" applyBorder="0" applyProtection="0">
      <alignment horizontal="left" vertical="center"/>
    </xf>
    <xf numFmtId="0" fontId="2" fillId="0" borderId="0"/>
  </cellStyleXfs>
  <cellXfs count="228">
    <xf numFmtId="0" fontId="0" fillId="0" borderId="0" xfId="0">
      <alignment vertical="top" wrapText="1"/>
    </xf>
    <xf numFmtId="0" fontId="4" fillId="0" borderId="0" xfId="0" applyFont="1">
      <alignment vertical="top" wrapText="1"/>
    </xf>
    <xf numFmtId="0" fontId="4" fillId="0" borderId="0" xfId="0" applyFont="1" applyAlignment="1">
      <alignment vertical="center"/>
    </xf>
    <xf numFmtId="0" fontId="11" fillId="0" borderId="0" xfId="3" applyFont="1" applyAlignment="1">
      <alignment vertical="top"/>
    </xf>
    <xf numFmtId="0" fontId="8" fillId="0" borderId="0" xfId="0" applyFont="1">
      <alignment vertical="top" wrapText="1"/>
    </xf>
    <xf numFmtId="0" fontId="8" fillId="0" borderId="0" xfId="0" applyFont="1" applyAlignment="1">
      <alignment vertical="top"/>
    </xf>
    <xf numFmtId="0" fontId="9" fillId="0" borderId="1" xfId="0" applyFont="1" applyBorder="1" applyAlignment="1">
      <alignment horizontal="left" vertical="center"/>
    </xf>
    <xf numFmtId="0" fontId="12" fillId="4" borderId="4" xfId="6" applyAlignment="1" applyProtection="1">
      <alignment vertical="center"/>
    </xf>
    <xf numFmtId="0" fontId="12" fillId="4" borderId="4" xfId="6" applyAlignment="1" applyProtection="1">
      <alignment horizontal="left" vertical="center" indent="2"/>
    </xf>
    <xf numFmtId="0" fontId="5" fillId="0" borderId="0" xfId="0" applyNumberFormat="1" applyFont="1" applyAlignment="1">
      <alignment vertical="center"/>
    </xf>
    <xf numFmtId="0" fontId="17" fillId="0" borderId="1" xfId="2" applyBorder="1" applyAlignment="1" applyProtection="1">
      <alignment horizontal="left" vertical="center"/>
    </xf>
    <xf numFmtId="0" fontId="4" fillId="0" borderId="0" xfId="0" applyFont="1" applyAlignment="1">
      <alignment vertical="top"/>
    </xf>
    <xf numFmtId="0" fontId="22" fillId="0" borderId="0" xfId="0" applyFont="1">
      <alignment vertical="top" wrapText="1"/>
    </xf>
    <xf numFmtId="0" fontId="23" fillId="0" borderId="0" xfId="0" applyFont="1" applyAlignment="1">
      <alignment horizontal="right" vertical="top"/>
    </xf>
    <xf numFmtId="0" fontId="4" fillId="0" borderId="0" xfId="0" applyFont="1" applyAlignment="1">
      <alignment horizontal="left" vertical="center"/>
    </xf>
    <xf numFmtId="0" fontId="4" fillId="0" borderId="5" xfId="0" applyFont="1" applyBorder="1" applyAlignment="1">
      <alignment horizontal="center" vertical="center"/>
    </xf>
    <xf numFmtId="0" fontId="0" fillId="2" borderId="0" xfId="0" applyFill="1">
      <alignment vertical="top" wrapText="1"/>
    </xf>
    <xf numFmtId="0" fontId="4" fillId="0" borderId="0" xfId="0" applyFont="1" applyAlignment="1">
      <alignment vertical="center" wrapText="1"/>
    </xf>
    <xf numFmtId="0" fontId="0" fillId="2" borderId="0" xfId="0" applyFill="1" applyAlignment="1">
      <alignment vertical="top"/>
    </xf>
    <xf numFmtId="0" fontId="0" fillId="2" borderId="0" xfId="0" applyNumberFormat="1" applyFill="1">
      <alignment vertical="top" wrapText="1"/>
    </xf>
    <xf numFmtId="0" fontId="0" fillId="2" borderId="0" xfId="0" applyNumberFormat="1" applyFill="1" applyAlignment="1">
      <alignment vertical="top"/>
    </xf>
    <xf numFmtId="0" fontId="5" fillId="2" borderId="0" xfId="0" applyNumberFormat="1" applyFont="1" applyFill="1" applyAlignment="1">
      <alignment vertical="center"/>
    </xf>
    <xf numFmtId="0" fontId="4" fillId="0" borderId="0" xfId="0" applyFont="1" applyBorder="1" applyAlignment="1">
      <alignment horizontal="center" vertical="center"/>
    </xf>
    <xf numFmtId="0" fontId="10" fillId="0" borderId="0" xfId="2" applyFont="1">
      <alignment vertical="center"/>
    </xf>
    <xf numFmtId="0" fontId="24" fillId="0" borderId="0" xfId="0" applyFont="1" applyAlignment="1">
      <alignment horizontal="left" vertical="center"/>
    </xf>
    <xf numFmtId="0" fontId="4" fillId="0" borderId="0" xfId="0" applyFont="1" applyAlignment="1">
      <alignment horizontal="center" vertical="center"/>
    </xf>
    <xf numFmtId="0" fontId="31" fillId="0" borderId="0" xfId="0" applyFont="1" applyAlignment="1">
      <alignment vertical="top"/>
    </xf>
    <xf numFmtId="0" fontId="31" fillId="0" borderId="0" xfId="0" applyNumberFormat="1" applyFont="1">
      <alignment vertical="top" wrapText="1"/>
    </xf>
    <xf numFmtId="0" fontId="31" fillId="0" borderId="0" xfId="0" applyNumberFormat="1" applyFont="1" applyAlignment="1">
      <alignment vertical="top"/>
    </xf>
    <xf numFmtId="0" fontId="31" fillId="0" borderId="0" xfId="0" applyFont="1">
      <alignment vertical="top" wrapText="1"/>
    </xf>
    <xf numFmtId="49" fontId="31" fillId="0" borderId="0" xfId="0" applyNumberFormat="1" applyFont="1" applyAlignment="1">
      <alignment vertical="top"/>
    </xf>
    <xf numFmtId="0" fontId="35" fillId="0" borderId="0" xfId="12" applyFont="1" applyFill="1" applyBorder="1" applyAlignment="1" applyProtection="1">
      <alignment horizontal="center" vertical="center" wrapText="1"/>
    </xf>
    <xf numFmtId="166" fontId="35" fillId="0" borderId="0" xfId="12" applyNumberFormat="1" applyFont="1" applyFill="1" applyBorder="1" applyProtection="1">
      <alignment horizontal="left" vertical="center"/>
    </xf>
    <xf numFmtId="0" fontId="35" fillId="0" borderId="0" xfId="12" applyFont="1" applyFill="1" applyBorder="1" applyProtection="1">
      <alignment horizontal="left" vertical="center"/>
    </xf>
    <xf numFmtId="0" fontId="35" fillId="0" borderId="0" xfId="12" applyFont="1" applyFill="1" applyBorder="1" applyAlignment="1" applyProtection="1">
      <alignment horizontal="center" vertical="center"/>
    </xf>
    <xf numFmtId="165" fontId="31" fillId="0" borderId="0" xfId="0" applyNumberFormat="1" applyFont="1" applyFill="1" applyBorder="1" applyAlignment="1">
      <alignment vertical="center"/>
    </xf>
    <xf numFmtId="0" fontId="4" fillId="0" borderId="0" xfId="0" applyNumberFormat="1" applyFont="1" applyFill="1" applyBorder="1">
      <alignment vertical="top" wrapText="1"/>
    </xf>
    <xf numFmtId="14" fontId="35" fillId="0" borderId="0" xfId="12" applyNumberFormat="1" applyFont="1" applyFill="1" applyBorder="1" applyProtection="1">
      <alignment horizontal="left" vertical="center"/>
    </xf>
    <xf numFmtId="0" fontId="35" fillId="0" borderId="0" xfId="4" applyNumberFormat="1" applyFont="1" applyFill="1" applyBorder="1" applyAlignment="1" applyProtection="1">
      <alignment vertical="center"/>
    </xf>
    <xf numFmtId="2" fontId="35" fillId="0" borderId="0" xfId="4" applyNumberFormat="1" applyFont="1" applyFill="1" applyBorder="1" applyAlignment="1" applyProtection="1">
      <alignment vertical="center"/>
    </xf>
    <xf numFmtId="0" fontId="35" fillId="0" borderId="0" xfId="12" applyFont="1" applyFill="1" applyBorder="1" applyAlignment="1" applyProtection="1">
      <alignment vertical="center"/>
    </xf>
    <xf numFmtId="164" fontId="31" fillId="0" borderId="0" xfId="0" applyNumberFormat="1" applyFont="1">
      <alignment vertical="top" wrapText="1"/>
    </xf>
    <xf numFmtId="0" fontId="31" fillId="2" borderId="0" xfId="0" applyFont="1" applyFill="1">
      <alignment vertical="top" wrapText="1"/>
    </xf>
    <xf numFmtId="0" fontId="34" fillId="2" borderId="0" xfId="2" applyFont="1" applyFill="1" applyBorder="1" applyProtection="1">
      <alignment vertical="center"/>
    </xf>
    <xf numFmtId="0" fontId="31" fillId="2" borderId="0" xfId="0" applyFont="1" applyFill="1" applyBorder="1">
      <alignment vertical="top" wrapText="1"/>
    </xf>
    <xf numFmtId="164" fontId="31" fillId="2" borderId="0" xfId="0" applyNumberFormat="1" applyFont="1" applyFill="1" applyBorder="1">
      <alignment vertical="top" wrapText="1"/>
    </xf>
    <xf numFmtId="0" fontId="33" fillId="2" borderId="0" xfId="0" applyFont="1" applyFill="1" applyBorder="1" applyAlignment="1">
      <alignment horizontal="left" vertical="center" wrapText="1"/>
    </xf>
    <xf numFmtId="164" fontId="33" fillId="2" borderId="0" xfId="0" applyNumberFormat="1" applyFont="1" applyFill="1" applyBorder="1" applyAlignment="1">
      <alignment vertical="center" wrapText="1"/>
    </xf>
    <xf numFmtId="0" fontId="32" fillId="2" borderId="0" xfId="0" applyFont="1" applyFill="1" applyBorder="1" applyAlignment="1">
      <alignment horizontal="left" vertical="center" wrapText="1"/>
    </xf>
    <xf numFmtId="164" fontId="32" fillId="2" borderId="0" xfId="0" applyNumberFormat="1" applyFont="1" applyFill="1" applyBorder="1" applyAlignment="1">
      <alignment vertical="center" wrapText="1"/>
    </xf>
    <xf numFmtId="0" fontId="31" fillId="0" borderId="0" xfId="0" applyFont="1" applyFill="1">
      <alignment vertical="top" wrapText="1"/>
    </xf>
    <xf numFmtId="3" fontId="31" fillId="0" borderId="0" xfId="0" applyNumberFormat="1" applyFont="1" applyFill="1">
      <alignment vertical="top" wrapText="1"/>
    </xf>
    <xf numFmtId="0" fontId="32" fillId="2" borderId="0" xfId="0" applyFont="1" applyFill="1" applyAlignment="1">
      <alignment horizontal="left" vertical="center"/>
    </xf>
    <xf numFmtId="0" fontId="31" fillId="2" borderId="0" xfId="0" applyNumberFormat="1" applyFont="1" applyFill="1">
      <alignment vertical="top" wrapText="1"/>
    </xf>
    <xf numFmtId="0" fontId="33" fillId="2" borderId="0" xfId="0" applyNumberFormat="1" applyFont="1" applyFill="1" applyAlignment="1">
      <alignment horizontal="left" vertical="center"/>
    </xf>
    <xf numFmtId="0" fontId="32" fillId="2" borderId="0" xfId="0" applyNumberFormat="1" applyFont="1" applyFill="1" applyAlignment="1">
      <alignment horizontal="left" vertical="center" wrapText="1"/>
    </xf>
    <xf numFmtId="0" fontId="31" fillId="0" borderId="0" xfId="0" applyFont="1" applyFill="1" applyAlignment="1">
      <alignment horizontal="center" vertical="top" wrapText="1"/>
    </xf>
    <xf numFmtId="14" fontId="31" fillId="0" borderId="0" xfId="0" applyNumberFormat="1" applyFont="1" applyFill="1" applyAlignment="1">
      <alignment horizontal="center" vertical="top" wrapText="1"/>
    </xf>
    <xf numFmtId="0" fontId="31" fillId="2" borderId="0" xfId="0" applyFont="1" applyFill="1" applyAlignment="1">
      <alignment horizontal="center" vertical="top" wrapText="1"/>
    </xf>
    <xf numFmtId="0" fontId="31" fillId="2" borderId="0" xfId="0" applyNumberFormat="1" applyFont="1" applyFill="1" applyAlignment="1">
      <alignment vertical="top"/>
    </xf>
    <xf numFmtId="0" fontId="31" fillId="2" borderId="0" xfId="0" applyFont="1" applyFill="1" applyAlignment="1">
      <alignment horizontal="center" vertical="center" wrapText="1"/>
    </xf>
    <xf numFmtId="0" fontId="35" fillId="0" borderId="0" xfId="12" applyFont="1" applyFill="1" applyProtection="1">
      <alignment horizontal="left" vertical="center"/>
    </xf>
    <xf numFmtId="0" fontId="35" fillId="2" borderId="0" xfId="12" applyFont="1" applyFill="1" applyProtection="1">
      <alignment horizontal="left" vertical="center"/>
    </xf>
    <xf numFmtId="166" fontId="35" fillId="2" borderId="0" xfId="12" applyNumberFormat="1" applyFont="1" applyFill="1" applyBorder="1" applyProtection="1">
      <alignment horizontal="left" vertical="center"/>
    </xf>
    <xf numFmtId="0" fontId="35" fillId="2" borderId="0" xfId="12" applyFont="1" applyFill="1" applyBorder="1" applyProtection="1">
      <alignment horizontal="left" vertical="center"/>
    </xf>
    <xf numFmtId="0" fontId="36" fillId="2" borderId="0" xfId="12" applyFont="1" applyFill="1" applyBorder="1" applyAlignment="1">
      <alignment horizontal="center" vertical="center" wrapText="1"/>
    </xf>
    <xf numFmtId="0" fontId="35" fillId="5" borderId="0" xfId="12" applyFont="1" applyFill="1" applyBorder="1">
      <alignment horizontal="left" vertical="center"/>
    </xf>
    <xf numFmtId="0" fontId="35" fillId="2" borderId="0" xfId="12" applyFont="1" applyFill="1" applyBorder="1">
      <alignment horizontal="left" vertical="center"/>
    </xf>
    <xf numFmtId="164" fontId="31" fillId="2" borderId="0" xfId="0" applyNumberFormat="1" applyFont="1" applyFill="1" applyBorder="1" applyAlignment="1">
      <alignment vertical="top"/>
    </xf>
    <xf numFmtId="0" fontId="37" fillId="0" borderId="0" xfId="0" applyFont="1" applyFill="1" applyBorder="1" applyAlignment="1">
      <alignment horizontal="center" wrapText="1"/>
    </xf>
    <xf numFmtId="0" fontId="31" fillId="0" borderId="0" xfId="0" applyFont="1" applyFill="1" applyBorder="1" applyAlignment="1">
      <alignment horizontal="center"/>
    </xf>
    <xf numFmtId="14" fontId="31" fillId="0" borderId="0" xfId="0" applyNumberFormat="1" applyFont="1" applyFill="1" applyBorder="1" applyAlignment="1">
      <alignment horizontal="center"/>
    </xf>
    <xf numFmtId="0" fontId="31" fillId="0" borderId="0" xfId="0" applyFont="1" applyFill="1" applyBorder="1" applyAlignment="1">
      <alignment horizontal="right"/>
    </xf>
    <xf numFmtId="0" fontId="31" fillId="0" borderId="0" xfId="0" applyFont="1" applyFill="1" applyBorder="1" applyAlignment="1">
      <alignment horizontal="center" vertical="top" wrapText="1"/>
    </xf>
    <xf numFmtId="0" fontId="31" fillId="0" borderId="0" xfId="0" applyFont="1" applyFill="1" applyBorder="1">
      <alignment vertical="top" wrapText="1"/>
    </xf>
    <xf numFmtId="0" fontId="31" fillId="0" borderId="0" xfId="0" applyNumberFormat="1" applyFont="1" applyFill="1" applyBorder="1">
      <alignment vertical="top" wrapText="1"/>
    </xf>
    <xf numFmtId="1" fontId="35" fillId="0" borderId="0" xfId="12" applyNumberFormat="1" applyFont="1" applyFill="1" applyBorder="1" applyAlignment="1" applyProtection="1">
      <alignment horizontal="center" vertical="center" wrapText="1"/>
    </xf>
    <xf numFmtId="1" fontId="35" fillId="0" borderId="0" xfId="12" applyNumberFormat="1" applyFont="1" applyFill="1" applyBorder="1" applyAlignment="1" applyProtection="1">
      <alignment horizontal="right" vertical="center"/>
    </xf>
    <xf numFmtId="1" fontId="31" fillId="0" borderId="0" xfId="0" applyNumberFormat="1" applyFont="1" applyAlignment="1">
      <alignment horizontal="right" vertical="top"/>
    </xf>
    <xf numFmtId="9" fontId="31" fillId="0" borderId="0" xfId="4" applyFont="1" applyAlignment="1" applyProtection="1">
      <alignment vertical="top"/>
    </xf>
    <xf numFmtId="9" fontId="35" fillId="0" borderId="0" xfId="4" applyFont="1" applyFill="1" applyBorder="1" applyAlignment="1" applyProtection="1">
      <alignment horizontal="center" vertical="center" wrapText="1"/>
    </xf>
    <xf numFmtId="9" fontId="35" fillId="0" borderId="0" xfId="4" applyFont="1" applyFill="1" applyBorder="1" applyAlignment="1" applyProtection="1">
      <alignment vertical="center"/>
    </xf>
    <xf numFmtId="0" fontId="31" fillId="0" borderId="0" xfId="0" applyNumberFormat="1" applyFont="1" applyAlignment="1">
      <alignment horizontal="right" vertical="top"/>
    </xf>
    <xf numFmtId="0" fontId="35" fillId="0" borderId="0" xfId="12" applyFont="1" applyFill="1" applyBorder="1" applyAlignment="1" applyProtection="1">
      <alignment horizontal="right" vertical="center"/>
    </xf>
    <xf numFmtId="0" fontId="4" fillId="0" borderId="0" xfId="0" applyFont="1" applyFill="1" applyBorder="1">
      <alignment vertical="top" wrapText="1"/>
    </xf>
    <xf numFmtId="14" fontId="35" fillId="0" borderId="0" xfId="12" applyNumberFormat="1" applyFont="1" applyFill="1" applyBorder="1" applyAlignment="1" applyProtection="1">
      <alignment horizontal="center" vertical="center" wrapText="1"/>
    </xf>
    <xf numFmtId="0" fontId="31" fillId="2" borderId="9" xfId="0" applyFont="1" applyFill="1" applyBorder="1" applyAlignment="1">
      <alignment vertical="top"/>
    </xf>
    <xf numFmtId="0" fontId="32" fillId="2" borderId="9" xfId="0" applyFont="1" applyFill="1" applyBorder="1" applyAlignment="1">
      <alignment horizontal="left" vertical="center"/>
    </xf>
    <xf numFmtId="0" fontId="31" fillId="2" borderId="9" xfId="0" applyNumberFormat="1" applyFont="1" applyFill="1" applyBorder="1">
      <alignment vertical="top" wrapText="1"/>
    </xf>
    <xf numFmtId="0" fontId="33" fillId="2" borderId="9" xfId="0" applyNumberFormat="1" applyFont="1" applyFill="1" applyBorder="1" applyAlignment="1">
      <alignment horizontal="left" vertical="center"/>
    </xf>
    <xf numFmtId="0" fontId="32" fillId="2" borderId="9" xfId="0" applyNumberFormat="1" applyFont="1" applyFill="1" applyBorder="1" applyAlignment="1">
      <alignment vertical="top"/>
    </xf>
    <xf numFmtId="0" fontId="32" fillId="2" borderId="9" xfId="0" applyNumberFormat="1" applyFont="1" applyFill="1" applyBorder="1">
      <alignment vertical="top" wrapText="1"/>
    </xf>
    <xf numFmtId="0" fontId="31" fillId="2" borderId="9" xfId="0" applyFont="1" applyFill="1" applyBorder="1">
      <alignment vertical="top" wrapText="1"/>
    </xf>
    <xf numFmtId="0" fontId="32" fillId="2" borderId="9" xfId="0" applyNumberFormat="1" applyFont="1" applyFill="1" applyBorder="1" applyAlignment="1">
      <alignment horizontal="left" vertical="center"/>
    </xf>
    <xf numFmtId="0" fontId="31" fillId="2" borderId="9" xfId="0" applyNumberFormat="1" applyFont="1" applyFill="1" applyBorder="1" applyAlignment="1">
      <alignment vertical="top"/>
    </xf>
    <xf numFmtId="0" fontId="32" fillId="0" borderId="9" xfId="0" applyFont="1" applyBorder="1" applyAlignment="1">
      <alignment horizontal="left" vertical="center"/>
    </xf>
    <xf numFmtId="0" fontId="31" fillId="0" borderId="9" xfId="0" applyNumberFormat="1" applyFont="1" applyBorder="1">
      <alignment vertical="top" wrapText="1"/>
    </xf>
    <xf numFmtId="0" fontId="33" fillId="0" borderId="9" xfId="0" applyNumberFormat="1" applyFont="1" applyBorder="1" applyAlignment="1">
      <alignment horizontal="left" vertical="center"/>
    </xf>
    <xf numFmtId="0" fontId="31" fillId="0" borderId="9" xfId="0" applyNumberFormat="1" applyFont="1" applyBorder="1" applyAlignment="1">
      <alignment vertical="top"/>
    </xf>
    <xf numFmtId="1" fontId="31" fillId="0" borderId="9" xfId="0" applyNumberFormat="1" applyFont="1" applyBorder="1" applyAlignment="1">
      <alignment horizontal="right" vertical="top"/>
    </xf>
    <xf numFmtId="9" fontId="32" fillId="0" borderId="9" xfId="4" applyFont="1" applyBorder="1" applyAlignment="1" applyProtection="1">
      <alignment vertical="top" wrapText="1"/>
    </xf>
    <xf numFmtId="0" fontId="31" fillId="0" borderId="9" xfId="0" applyNumberFormat="1" applyFont="1" applyBorder="1" applyAlignment="1">
      <alignment horizontal="right" vertical="top"/>
    </xf>
    <xf numFmtId="0" fontId="31" fillId="0" borderId="9" xfId="0" applyFont="1" applyBorder="1">
      <alignment vertical="top" wrapText="1"/>
    </xf>
    <xf numFmtId="0" fontId="32" fillId="0" borderId="9" xfId="0" applyNumberFormat="1" applyFont="1" applyBorder="1" applyAlignment="1">
      <alignment horizontal="left" vertical="center" wrapText="1"/>
    </xf>
    <xf numFmtId="164" fontId="31" fillId="0" borderId="9" xfId="0" applyNumberFormat="1" applyFont="1" applyBorder="1">
      <alignment vertical="top" wrapText="1"/>
    </xf>
    <xf numFmtId="0" fontId="32" fillId="2" borderId="9" xfId="0" applyNumberFormat="1" applyFont="1" applyFill="1" applyBorder="1" applyAlignment="1">
      <alignment horizontal="left" vertical="center" wrapText="1"/>
    </xf>
    <xf numFmtId="0" fontId="0" fillId="2" borderId="9" xfId="0" applyFill="1" applyBorder="1" applyAlignment="1">
      <alignment vertical="top"/>
    </xf>
    <xf numFmtId="0" fontId="25" fillId="2" borderId="9" xfId="0" applyFont="1" applyFill="1" applyBorder="1" applyAlignment="1">
      <alignment horizontal="left" vertical="center"/>
    </xf>
    <xf numFmtId="0" fontId="0" fillId="2" borderId="9" xfId="0" applyNumberFormat="1" applyFill="1" applyBorder="1">
      <alignment vertical="top" wrapText="1"/>
    </xf>
    <xf numFmtId="0" fontId="24" fillId="2" borderId="9" xfId="0" applyNumberFormat="1" applyFont="1" applyFill="1" applyBorder="1" applyAlignment="1">
      <alignment horizontal="left" vertical="center"/>
    </xf>
    <xf numFmtId="0" fontId="0" fillId="2" borderId="9" xfId="0" applyNumberFormat="1" applyFill="1" applyBorder="1" applyAlignment="1">
      <alignment vertical="top"/>
    </xf>
    <xf numFmtId="0" fontId="25" fillId="2" borderId="9" xfId="0" applyNumberFormat="1" applyFont="1" applyFill="1" applyBorder="1" applyAlignment="1">
      <alignment vertical="top"/>
    </xf>
    <xf numFmtId="0" fontId="25" fillId="2" borderId="9" xfId="0" applyNumberFormat="1" applyFont="1" applyFill="1" applyBorder="1">
      <alignment vertical="top" wrapText="1"/>
    </xf>
    <xf numFmtId="0" fontId="0" fillId="2" borderId="9" xfId="0" applyFill="1" applyBorder="1">
      <alignment vertical="top" wrapText="1"/>
    </xf>
    <xf numFmtId="0" fontId="0" fillId="0" borderId="0" xfId="0" applyAlignment="1">
      <alignment horizontal="left" vertical="top" wrapText="1"/>
    </xf>
    <xf numFmtId="0" fontId="0" fillId="0" borderId="0" xfId="0" applyAlignment="1">
      <alignment horizontal="left" vertical="top" wrapText="1" indent="1"/>
    </xf>
    <xf numFmtId="0" fontId="0" fillId="0" borderId="0" xfId="0" applyNumberFormat="1">
      <alignment vertical="top" wrapText="1"/>
    </xf>
    <xf numFmtId="0" fontId="0" fillId="0" borderId="0" xfId="0" applyAlignment="1">
      <alignment horizontal="center" vertical="center" wrapText="1"/>
    </xf>
    <xf numFmtId="9" fontId="31" fillId="0" borderId="0" xfId="4" applyFont="1" applyAlignment="1" applyProtection="1">
      <alignment horizontal="right" vertical="top"/>
    </xf>
    <xf numFmtId="0" fontId="31" fillId="0" borderId="0" xfId="0" applyNumberFormat="1" applyFont="1" applyAlignment="1">
      <alignment horizontal="center" vertical="top" wrapText="1"/>
    </xf>
    <xf numFmtId="0" fontId="31" fillId="0" borderId="0" xfId="0" applyFont="1" applyAlignment="1">
      <alignment horizontal="center" vertical="top" wrapText="1"/>
    </xf>
    <xf numFmtId="0" fontId="0" fillId="0" borderId="0" xfId="0" pivotButton="1" applyAlignment="1">
      <alignment horizontal="center" vertical="center" wrapText="1"/>
    </xf>
    <xf numFmtId="0" fontId="31" fillId="0" borderId="0" xfId="0" applyFont="1" applyBorder="1">
      <alignment vertical="top" wrapText="1"/>
    </xf>
    <xf numFmtId="0" fontId="31" fillId="0" borderId="0" xfId="0" applyNumberFormat="1" applyFont="1" applyBorder="1">
      <alignment vertical="top" wrapText="1"/>
    </xf>
    <xf numFmtId="0" fontId="2" fillId="0" borderId="0" xfId="13"/>
    <xf numFmtId="0" fontId="2" fillId="0" borderId="0" xfId="13" applyAlignment="1">
      <alignment vertical="top" wrapText="1"/>
    </xf>
    <xf numFmtId="0" fontId="0" fillId="0" borderId="0" xfId="0" applyAlignment="1">
      <alignment horizontal="center" vertical="top" wrapText="1"/>
    </xf>
    <xf numFmtId="0" fontId="46" fillId="0" borderId="1" xfId="2" applyFont="1" applyBorder="1" applyAlignment="1" applyProtection="1">
      <alignment horizontal="left" vertical="center"/>
    </xf>
    <xf numFmtId="0" fontId="33" fillId="0" borderId="0" xfId="0" applyNumberFormat="1" applyFont="1" applyBorder="1" applyAlignment="1">
      <alignment horizontal="left" vertical="center"/>
    </xf>
    <xf numFmtId="0" fontId="32" fillId="0" borderId="0" xfId="0" applyNumberFormat="1" applyFont="1" applyBorder="1" applyAlignment="1">
      <alignment horizontal="center" vertical="top" wrapText="1"/>
    </xf>
    <xf numFmtId="9" fontId="32" fillId="0" borderId="0" xfId="4" applyFont="1" applyBorder="1" applyAlignment="1" applyProtection="1">
      <alignment vertical="top" wrapText="1"/>
    </xf>
    <xf numFmtId="0" fontId="31" fillId="0" borderId="0" xfId="0" applyNumberFormat="1" applyFont="1" applyBorder="1" applyAlignment="1">
      <alignment horizontal="right" vertical="top"/>
    </xf>
    <xf numFmtId="166" fontId="31" fillId="0" borderId="0" xfId="0" applyNumberFormat="1" applyFont="1" applyAlignment="1">
      <alignment horizontal="left" vertical="center" wrapText="1"/>
    </xf>
    <xf numFmtId="0" fontId="31" fillId="0" borderId="0" xfId="0" applyNumberFormat="1" applyFont="1" applyAlignment="1">
      <alignment vertical="center" wrapText="1"/>
    </xf>
    <xf numFmtId="1" fontId="35" fillId="0" borderId="0" xfId="12" applyNumberFormat="1" applyFont="1" applyFill="1" applyAlignment="1" applyProtection="1">
      <alignment horizontal="right" vertical="center"/>
    </xf>
    <xf numFmtId="0" fontId="35" fillId="0" borderId="0" xfId="12" applyFont="1" applyFill="1" applyAlignment="1" applyProtection="1">
      <alignment horizontal="center" vertical="center"/>
    </xf>
    <xf numFmtId="0" fontId="31" fillId="0" borderId="0" xfId="4" applyNumberFormat="1" applyFont="1" applyAlignment="1" applyProtection="1">
      <alignment horizontal="right" vertical="center"/>
    </xf>
    <xf numFmtId="9" fontId="31" fillId="0" borderId="0" xfId="4" applyFont="1" applyFill="1" applyAlignment="1" applyProtection="1">
      <alignment vertical="center"/>
    </xf>
    <xf numFmtId="0" fontId="31" fillId="0" borderId="0" xfId="0" applyNumberFormat="1" applyFont="1" applyAlignment="1">
      <alignment horizontal="right" vertical="center"/>
    </xf>
    <xf numFmtId="0" fontId="31" fillId="0" borderId="0" xfId="0" applyFont="1" applyAlignment="1">
      <alignment vertical="center" wrapText="1"/>
    </xf>
    <xf numFmtId="0" fontId="24" fillId="0" borderId="5" xfId="0" quotePrefix="1" applyFont="1" applyBorder="1" applyAlignment="1">
      <alignment horizontal="left" vertical="top" wrapText="1"/>
    </xf>
    <xf numFmtId="0" fontId="35" fillId="0" borderId="0" xfId="12" applyFont="1" applyFill="1" applyBorder="1" applyAlignment="1" applyProtection="1">
      <alignment horizontal="left" vertical="center" wrapText="1"/>
    </xf>
    <xf numFmtId="0" fontId="13" fillId="7" borderId="0" xfId="7" applyFill="1" applyAlignment="1" applyProtection="1">
      <alignment vertical="top"/>
    </xf>
    <xf numFmtId="0" fontId="30" fillId="7" borderId="2" xfId="7" applyFont="1" applyFill="1" applyBorder="1" applyAlignment="1">
      <alignment horizontal="right" wrapText="1"/>
    </xf>
    <xf numFmtId="0" fontId="13" fillId="7" borderId="0" xfId="7" applyFill="1" applyAlignment="1" applyProtection="1">
      <alignment vertical="top" wrapText="1"/>
    </xf>
    <xf numFmtId="0" fontId="27" fillId="7" borderId="0" xfId="7" applyFont="1" applyFill="1" applyBorder="1" applyAlignment="1">
      <alignment wrapText="1"/>
    </xf>
    <xf numFmtId="0" fontId="30" fillId="7" borderId="0" xfId="7" applyFont="1" applyFill="1" applyAlignment="1">
      <alignment horizontal="center" vertical="top" wrapText="1"/>
    </xf>
    <xf numFmtId="0" fontId="13" fillId="7" borderId="0" xfId="7" applyFill="1" applyAlignment="1">
      <alignment horizontal="center" vertical="top" wrapText="1"/>
    </xf>
    <xf numFmtId="0" fontId="12" fillId="8" borderId="4" xfId="6" applyFill="1" applyAlignment="1" applyProtection="1">
      <alignment vertical="top"/>
    </xf>
    <xf numFmtId="0" fontId="12" fillId="8" borderId="4" xfId="6" applyFill="1" applyAlignment="1" applyProtection="1">
      <alignment vertical="top" wrapText="1"/>
    </xf>
    <xf numFmtId="0" fontId="31" fillId="0" borderId="0" xfId="0" applyFont="1" applyAlignment="1">
      <alignment horizontal="left" vertical="center"/>
    </xf>
    <xf numFmtId="0" fontId="36" fillId="0" borderId="0" xfId="12" applyFont="1" applyFill="1" applyBorder="1" applyAlignment="1">
      <alignment horizontal="center" vertical="center" wrapText="1"/>
    </xf>
    <xf numFmtId="0" fontId="34" fillId="0" borderId="0" xfId="2" applyFont="1" applyFill="1" applyProtection="1">
      <alignment vertical="center"/>
    </xf>
    <xf numFmtId="14" fontId="35" fillId="0" borderId="0" xfId="12" applyNumberFormat="1" applyFont="1" applyFill="1" applyBorder="1" applyAlignment="1" applyProtection="1">
      <alignment vertical="center"/>
    </xf>
    <xf numFmtId="0" fontId="35" fillId="0" borderId="11" xfId="12" applyFont="1" applyFill="1" applyBorder="1" applyAlignment="1" applyProtection="1">
      <alignment horizontal="center" vertical="center" wrapText="1"/>
    </xf>
    <xf numFmtId="0" fontId="35" fillId="6" borderId="0" xfId="12" applyFont="1" applyFill="1" applyBorder="1" applyAlignment="1" applyProtection="1">
      <alignment horizontal="center" vertical="center" wrapText="1"/>
    </xf>
    <xf numFmtId="0" fontId="32" fillId="0" borderId="9" xfId="0" applyNumberFormat="1" applyFont="1" applyBorder="1" applyAlignment="1">
      <alignment horizontal="left" vertical="center"/>
    </xf>
    <xf numFmtId="0" fontId="47" fillId="0" borderId="0" xfId="0" applyNumberFormat="1" applyFont="1" applyFill="1" applyBorder="1" applyAlignment="1">
      <alignment vertical="center"/>
    </xf>
    <xf numFmtId="0" fontId="48" fillId="0" borderId="0" xfId="0" applyNumberFormat="1" applyFont="1" applyFill="1" applyBorder="1">
      <alignment vertical="top" wrapText="1"/>
    </xf>
    <xf numFmtId="0" fontId="48" fillId="0" borderId="0" xfId="0" applyFont="1" applyFill="1" applyBorder="1">
      <alignment vertical="top" wrapText="1"/>
    </xf>
    <xf numFmtId="0" fontId="1" fillId="0" borderId="0" xfId="0" applyFont="1" applyAlignment="1">
      <alignment horizontal="center" vertical="center" wrapText="1"/>
    </xf>
    <xf numFmtId="0" fontId="0" fillId="0" borderId="0" xfId="0" applyAlignment="1">
      <alignment vertical="top"/>
    </xf>
    <xf numFmtId="0" fontId="50" fillId="0" borderId="0" xfId="2" applyFont="1">
      <alignment vertical="center"/>
    </xf>
    <xf numFmtId="0" fontId="49" fillId="0" borderId="0" xfId="0" applyFont="1" applyBorder="1" applyAlignment="1">
      <alignment horizontal="left" vertical="center"/>
    </xf>
    <xf numFmtId="0" fontId="51" fillId="8" borderId="4" xfId="6" applyFont="1" applyFill="1" applyAlignment="1" applyProtection="1">
      <alignment vertical="center" wrapText="1"/>
    </xf>
    <xf numFmtId="0" fontId="0" fillId="7" borderId="10" xfId="0" applyFill="1" applyBorder="1">
      <alignment vertical="top" wrapText="1"/>
    </xf>
    <xf numFmtId="0" fontId="7" fillId="7" borderId="0" xfId="0" applyFont="1" applyFill="1">
      <alignment vertical="top" wrapText="1"/>
    </xf>
    <xf numFmtId="0" fontId="0" fillId="7" borderId="0" xfId="0" applyFill="1" applyBorder="1" applyAlignment="1">
      <alignment vertical="top"/>
    </xf>
    <xf numFmtId="0" fontId="0" fillId="7" borderId="0" xfId="0" applyFill="1" applyAlignment="1">
      <alignment vertical="center"/>
    </xf>
    <xf numFmtId="0" fontId="24" fillId="0" borderId="5" xfId="0" applyFont="1" applyBorder="1" applyAlignment="1">
      <alignment horizontal="left"/>
    </xf>
    <xf numFmtId="14" fontId="31" fillId="0" borderId="0" xfId="0" applyNumberFormat="1" applyFont="1" applyAlignment="1">
      <alignment horizontal="left" vertical="center" wrapText="1"/>
    </xf>
    <xf numFmtId="14" fontId="31" fillId="9" borderId="0" xfId="0" applyNumberFormat="1" applyFont="1" applyFill="1" applyBorder="1" applyAlignment="1">
      <alignment horizontal="left" vertical="center"/>
    </xf>
    <xf numFmtId="14" fontId="31" fillId="2" borderId="0" xfId="0" applyNumberFormat="1" applyFont="1" applyFill="1" applyBorder="1" applyAlignment="1">
      <alignment horizontal="left" vertical="center"/>
    </xf>
    <xf numFmtId="0" fontId="0" fillId="6" borderId="0" xfId="0" applyFill="1">
      <alignment vertical="top" wrapText="1"/>
    </xf>
    <xf numFmtId="14" fontId="31" fillId="0" borderId="0" xfId="12" applyNumberFormat="1" applyFont="1" applyFill="1" applyBorder="1" applyAlignment="1" applyProtection="1">
      <alignment horizontal="center" vertical="top" wrapText="1"/>
    </xf>
    <xf numFmtId="166" fontId="35" fillId="2" borderId="0" xfId="12" applyNumberFormat="1" applyFont="1" applyFill="1" applyBorder="1" applyAlignment="1" applyProtection="1">
      <alignment horizontal="left" vertical="top"/>
    </xf>
    <xf numFmtId="0" fontId="0" fillId="0" borderId="0" xfId="0" applyFill="1">
      <alignment vertical="top" wrapText="1"/>
    </xf>
    <xf numFmtId="14" fontId="0" fillId="0" borderId="0" xfId="0" applyNumberFormat="1">
      <alignment vertical="top" wrapText="1"/>
    </xf>
    <xf numFmtId="0" fontId="0" fillId="0" borderId="12" xfId="0" applyBorder="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4" fillId="0" borderId="0" xfId="2" applyNumberFormat="1" applyFont="1" applyFill="1" applyBorder="1" applyProtection="1">
      <alignment vertical="center"/>
    </xf>
    <xf numFmtId="0" fontId="0" fillId="2" borderId="0" xfId="0" applyFill="1" applyAlignment="1">
      <alignment horizontal="center" vertical="top" wrapText="1"/>
    </xf>
    <xf numFmtId="0" fontId="41" fillId="2" borderId="0" xfId="13" applyFont="1" applyFill="1" applyAlignment="1">
      <alignment vertical="top" wrapText="1"/>
    </xf>
    <xf numFmtId="0" fontId="41" fillId="2" borderId="0" xfId="13" applyFont="1" applyFill="1"/>
    <xf numFmtId="0" fontId="41" fillId="2" borderId="0" xfId="13" applyFont="1" applyFill="1" applyAlignment="1">
      <alignment vertical="top"/>
    </xf>
    <xf numFmtId="0" fontId="43" fillId="2" borderId="0" xfId="13" applyFont="1" applyFill="1" applyAlignment="1">
      <alignment vertical="center" wrapText="1"/>
    </xf>
    <xf numFmtId="0" fontId="43" fillId="2" borderId="0" xfId="13" applyFont="1" applyFill="1" applyAlignment="1">
      <alignment vertical="top" wrapText="1"/>
    </xf>
    <xf numFmtId="0" fontId="29" fillId="0" borderId="0" xfId="2" applyFont="1" applyProtection="1">
      <alignment vertical="center"/>
    </xf>
    <xf numFmtId="0" fontId="29" fillId="2" borderId="0" xfId="2" applyFont="1" applyFill="1" applyBorder="1" applyAlignment="1" applyProtection="1">
      <alignment vertical="top"/>
    </xf>
    <xf numFmtId="0" fontId="29" fillId="2" borderId="0" xfId="0" applyFont="1" applyFill="1" applyAlignment="1">
      <alignment vertical="top"/>
    </xf>
    <xf numFmtId="0" fontId="29" fillId="2" borderId="0" xfId="2" applyFont="1" applyFill="1" applyBorder="1" applyProtection="1">
      <alignment vertical="center"/>
    </xf>
    <xf numFmtId="0" fontId="29" fillId="2" borderId="0" xfId="2" applyFont="1" applyFill="1" applyProtection="1">
      <alignment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35" fillId="0" borderId="0" xfId="0" applyNumberFormat="1" applyFont="1" applyFill="1" applyBorder="1" applyAlignment="1">
      <alignment horizontal="left" vertical="center"/>
    </xf>
    <xf numFmtId="1" fontId="35" fillId="0" borderId="0" xfId="0" applyNumberFormat="1" applyFont="1" applyFill="1" applyBorder="1" applyAlignment="1">
      <alignment horizontal="right" vertical="center"/>
    </xf>
    <xf numFmtId="0" fontId="24" fillId="0" borderId="0" xfId="0" applyFont="1" applyAlignment="1">
      <alignment horizontal="left" vertical="top" wrapText="1"/>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xf>
    <xf numFmtId="0" fontId="31" fillId="2" borderId="0" xfId="0" applyFont="1" applyFill="1" applyAlignment="1">
      <alignment vertical="top"/>
    </xf>
    <xf numFmtId="0" fontId="19" fillId="7" borderId="0" xfId="1" applyFill="1" applyAlignment="1">
      <alignment vertical="top"/>
    </xf>
    <xf numFmtId="0" fontId="24" fillId="0" borderId="0" xfId="0" applyFont="1" applyAlignment="1">
      <alignment horizontal="left" vertical="center" wrapText="1"/>
    </xf>
    <xf numFmtId="0" fontId="24" fillId="0" borderId="0" xfId="0" applyFont="1" applyAlignment="1">
      <alignment horizontal="left" vertical="top" wrapText="1"/>
    </xf>
    <xf numFmtId="0" fontId="0" fillId="0" borderId="0" xfId="0">
      <alignment vertical="top" wrapText="1"/>
    </xf>
    <xf numFmtId="0" fontId="24" fillId="0" borderId="0" xfId="0" applyFont="1" applyAlignment="1">
      <alignment horizontal="left" vertical="top"/>
    </xf>
    <xf numFmtId="0" fontId="52" fillId="0" borderId="0" xfId="0" applyFont="1" applyAlignment="1">
      <alignment horizontal="center" vertical="center" wrapText="1"/>
    </xf>
    <xf numFmtId="0" fontId="24" fillId="0" borderId="0" xfId="0" applyFont="1">
      <alignment vertical="top" wrapText="1"/>
    </xf>
    <xf numFmtId="0" fontId="38" fillId="0" borderId="5" xfId="0" applyFont="1" applyBorder="1" applyAlignment="1">
      <alignment horizontal="left" wrapText="1"/>
    </xf>
    <xf numFmtId="0" fontId="24" fillId="0" borderId="0" xfId="0" applyFont="1" applyAlignment="1">
      <alignment horizontal="left" vertical="center" wrapText="1" indent="2"/>
    </xf>
    <xf numFmtId="0" fontId="4" fillId="0" borderId="0" xfId="0" applyFont="1" applyAlignment="1">
      <alignment horizontal="left" vertical="center" wrapText="1"/>
    </xf>
    <xf numFmtId="0" fontId="55" fillId="7" borderId="8" xfId="7" applyFont="1" applyFill="1" applyBorder="1" applyAlignment="1">
      <alignment wrapText="1"/>
    </xf>
    <xf numFmtId="0" fontId="27" fillId="7" borderId="0" xfId="7" applyFont="1" applyFill="1" applyAlignment="1">
      <alignment vertical="top" wrapText="1"/>
    </xf>
    <xf numFmtId="0" fontId="28" fillId="8" borderId="4" xfId="6" applyFont="1" applyFill="1" applyAlignment="1" applyProtection="1">
      <alignment horizontal="left" vertical="center"/>
    </xf>
    <xf numFmtId="0" fontId="29" fillId="8" borderId="4" xfId="6" applyFont="1" applyFill="1" applyAlignment="1" applyProtection="1">
      <alignment horizontal="center" vertical="center"/>
    </xf>
    <xf numFmtId="0" fontId="13" fillId="7" borderId="8" xfId="7" applyFill="1" applyBorder="1" applyAlignment="1">
      <alignment horizontal="center"/>
    </xf>
    <xf numFmtId="0" fontId="13" fillId="7" borderId="0" xfId="7" applyFill="1" applyAlignment="1">
      <alignment horizontal="center" vertical="top"/>
    </xf>
    <xf numFmtId="0" fontId="13" fillId="7" borderId="6" xfId="7" applyFill="1" applyBorder="1" applyAlignment="1">
      <alignment horizontal="center" vertical="center"/>
    </xf>
    <xf numFmtId="0" fontId="32" fillId="0" borderId="9" xfId="0" applyNumberFormat="1" applyFont="1" applyBorder="1" applyAlignment="1">
      <alignment horizontal="center" vertical="top" wrapText="1"/>
    </xf>
    <xf numFmtId="0" fontId="31"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vertical="top"/>
    </xf>
    <xf numFmtId="0" fontId="31" fillId="2" borderId="0" xfId="0" applyFont="1" applyFill="1">
      <alignment vertical="top" wrapText="1"/>
    </xf>
    <xf numFmtId="0" fontId="39" fillId="7" borderId="0" xfId="13" applyFont="1" applyFill="1" applyAlignment="1">
      <alignment horizontal="center" vertical="top"/>
    </xf>
    <xf numFmtId="0" fontId="2" fillId="7" borderId="0" xfId="13" applyFill="1" applyAlignment="1">
      <alignment horizontal="center" vertical="top"/>
    </xf>
    <xf numFmtId="0" fontId="44" fillId="7" borderId="0" xfId="13" applyFont="1" applyFill="1" applyAlignment="1">
      <alignment horizontal="center"/>
    </xf>
    <xf numFmtId="0" fontId="56" fillId="7" borderId="10" xfId="0" applyFont="1" applyFill="1" applyBorder="1" applyAlignment="1">
      <alignment horizontal="left" vertical="top"/>
    </xf>
    <xf numFmtId="0" fontId="56" fillId="7" borderId="0" xfId="0" applyFont="1" applyFill="1" applyBorder="1" applyAlignment="1">
      <alignment horizontal="left" vertical="top"/>
    </xf>
  </cellXfs>
  <cellStyles count="14">
    <cellStyle name="60% - Accent1" xfId="7" builtinId="32" customBuiltin="1"/>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Normal 2" xfId="13" xr:uid="{487ECF25-5C4B-4DB7-8C28-22045BA80D98}"/>
    <cellStyle name="Percent" xfId="4" builtinId="5"/>
    <cellStyle name="Title" xfId="6" builtinId="15" customBuiltin="1"/>
    <cellStyle name="Total" xfId="11" builtinId="25" customBuiltin="1"/>
    <cellStyle name="Warning Text" xfId="9" builtinId="11" customBuiltin="1"/>
  </cellStyles>
  <dxfs count="218">
    <dxf>
      <alignment horizontal="center" vertical="center" textRotation="0" wrapText="1" indent="0" justifyLastLine="0" shrinkToFit="0" readingOrder="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4"/>
        <color auto="1"/>
        <name val="Calibri Light"/>
        <family val="2"/>
        <scheme val="major"/>
      </font>
      <fill>
        <patternFill patternType="none">
          <fgColor indexed="64"/>
          <bgColor auto="1"/>
        </patternFill>
      </fill>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1"/>
        <color auto="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name val="Calibri Light"/>
        <family val="2"/>
        <scheme val="major"/>
      </font>
      <numFmt numFmtId="166" formatCode="_)#;_)#;_)#;_)@"/>
      <fill>
        <patternFill patternType="none">
          <fgColor indexed="64"/>
          <bgColor auto="1"/>
        </patternFill>
      </fill>
      <alignment horizontal="left" vertical="center" textRotation="0" indent="0" justifyLastLine="0" shrinkToFit="0" readingOrder="0"/>
    </dxf>
    <dxf>
      <font>
        <strike val="0"/>
        <outline val="0"/>
        <shadow val="0"/>
        <u val="none"/>
        <vertAlign val="baseline"/>
        <sz val="11"/>
        <color auto="1"/>
        <name val="Calibri Light"/>
        <family val="2"/>
        <scheme val="major"/>
      </font>
      <fill>
        <patternFill patternType="none">
          <fgColor indexed="64"/>
          <bgColor auto="1"/>
        </patternFill>
      </fill>
    </dxf>
    <dxf>
      <font>
        <strike val="0"/>
        <outline val="0"/>
        <shadow val="0"/>
        <u val="none"/>
        <vertAlign val="baseline"/>
        <sz val="11"/>
        <color auto="1"/>
        <name val="Calibri Light"/>
        <family val="2"/>
        <scheme val="major"/>
      </font>
      <fill>
        <patternFill patternType="none">
          <fgColor indexed="64"/>
          <bgColor auto="1"/>
        </patternFill>
      </fill>
      <alignment horizontal="center" vertical="center" textRotation="0" wrapText="1" indent="0" justifyLastLine="0" shrinkToFit="0" readingOrder="0"/>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fill>
        <patternFill patternType="none">
          <fgColor indexed="64"/>
          <bgColor auto="1"/>
        </patternFill>
      </fill>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font>
      <numFmt numFmtId="166" formatCode="_)#;_)#;_)#;_)@"/>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numFmt numFmtId="0" formatCode="General"/>
    </dxf>
    <dxf>
      <font>
        <strike val="0"/>
        <outline val="0"/>
        <shadow val="0"/>
        <u val="none"/>
        <vertAlign val="baseline"/>
        <color auto="1"/>
      </font>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fill>
        <patternFill patternType="none">
          <bgColor auto="1"/>
        </patternFill>
      </fill>
      <alignment horizontal="center" textRotation="0" indent="0" justifyLastLine="0" shrinkToFit="0" readingOrder="0"/>
    </dxf>
    <dxf>
      <font>
        <strike val="0"/>
        <outline val="0"/>
        <shadow val="0"/>
        <u val="none"/>
        <vertAlign val="baseline"/>
        <color auto="1"/>
      </font>
      <fill>
        <patternFill patternType="none">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theme="4" tint="0.79998168889431442"/>
          <bgColor auto="1"/>
        </patternFill>
      </fill>
      <alignment horizontal="center" vertical="bottom" textRotation="0" wrapText="0" indent="0" justifyLastLine="0" shrinkToFit="0" readingOrder="0"/>
    </dxf>
    <dxf>
      <font>
        <strike val="0"/>
        <outline val="0"/>
        <shadow val="0"/>
        <u val="none"/>
        <vertAlign val="baseline"/>
        <color auto="1"/>
        <family val="2"/>
      </font>
      <fill>
        <patternFill patternType="none">
          <bgColor auto="1"/>
        </patternFill>
      </fill>
    </dxf>
    <dxf>
      <font>
        <b/>
        <i val="0"/>
        <strike val="0"/>
        <condense val="0"/>
        <extend val="0"/>
        <outline val="0"/>
        <shadow val="0"/>
        <u val="none"/>
        <vertAlign val="baseline"/>
        <sz val="11"/>
        <color auto="1"/>
        <name val="Calibri"/>
        <family val="2"/>
        <scheme val="minor"/>
      </font>
      <fill>
        <patternFill patternType="none">
          <bgColor auto="1"/>
        </patternFill>
      </fill>
      <alignment horizontal="center" vertical="bottom"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1" formatCode="&quot;$&quot;#,##0.00_);\(&quot;$&quot;#,##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2" formatCode="0.00"/>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general"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1"/>
        <color auto="1"/>
      </font>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9" formatCode="m/d/yyyy"/>
      <alignment vertical="center" textRotation="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font>
      <alignment horizontal="general" vertical="center" textRotation="0" indent="0" justifyLastLine="0" shrinkToFit="0" readingOrder="0"/>
    </dxf>
    <dxf>
      <font>
        <strike val="0"/>
        <outline val="0"/>
        <shadow val="0"/>
        <u val="none"/>
        <vertAlign val="baseline"/>
        <sz val="11"/>
        <color auto="1"/>
        <name val="Calibri"/>
        <scheme val="minor"/>
      </font>
    </dxf>
    <dxf>
      <font>
        <strike val="0"/>
        <outline val="0"/>
        <shadow val="0"/>
        <u val="none"/>
        <vertAlign val="baseline"/>
        <sz val="11"/>
        <color auto="1"/>
      </font>
    </dxf>
    <dxf>
      <font>
        <strike val="0"/>
        <outline val="0"/>
        <shadow val="0"/>
        <u val="none"/>
        <vertAlign val="baseline"/>
        <sz val="11"/>
        <color auto="1"/>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dxf>
    <dxf>
      <alignment vertical="center"/>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1"/>
        <color auto="1"/>
        <name val="Calibri Light"/>
        <family val="2"/>
        <scheme val="maj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Calibri Light"/>
        <family val="2"/>
        <scheme val="major"/>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border diagonalUp="0" diagonalDown="0" outline="0">
        <left/>
        <right/>
        <top/>
        <bottom/>
      </border>
    </dxf>
    <dxf>
      <font>
        <strike val="0"/>
        <outline val="0"/>
        <shadow val="0"/>
        <u val="none"/>
        <vertAlign val="baseline"/>
        <color auto="1"/>
      </font>
      <alignment vertic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color auto="1"/>
      </font>
      <numFmt numFmtId="166" formatCode="_)#;_)#;_)#;_)@"/>
      <alignment horizontal="left" vertical="center"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right/>
        <top/>
        <bottom/>
      </border>
    </dxf>
    <dxf>
      <font>
        <strike val="0"/>
        <outline val="0"/>
        <shadow val="0"/>
        <u val="none"/>
        <vertAlign val="baseline"/>
        <color auto="1"/>
      </font>
      <numFmt numFmtId="19" formatCode="m/d/yyyy"/>
      <alignment vertical="center" textRotation="0" indent="0" justifyLastLine="0" shrinkToFit="0" readingOrder="0"/>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alignment horizontal="center" vertical="center" textRotation="0" wrapText="1" indent="0" justifyLastLine="0" shrinkToFit="0" readingOrder="0"/>
    </dxf>
    <dxf>
      <alignment vertical="center"/>
    </dxf>
    <dxf>
      <alignment vertical="center"/>
    </dxf>
    <dxf>
      <alignment horizontal="center"/>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0" formatCode="General"/>
      <alignment horizontal="right" vertical="center" textRotation="0" wrapText="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 formatCode="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Light"/>
        <family val="2"/>
        <scheme val="major"/>
      </font>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0"/>
        <color theme="1" tint="4.9989318521683403E-2"/>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vertAlign val="baseline"/>
        <sz val="11"/>
        <color auto="1"/>
      </font>
      <alignment vertical="center" textRotation="0" indent="0" justifyLastLine="0" shrinkToFit="0" readingOrder="0"/>
    </dxf>
    <dxf>
      <font>
        <b val="0"/>
        <i val="0"/>
        <strike val="0"/>
        <condense val="0"/>
        <extend val="0"/>
        <outline val="0"/>
        <shadow val="0"/>
        <u val="none"/>
        <vertAlign val="baseline"/>
        <sz val="11"/>
        <color theme="2" tint="-0.749961851863155"/>
        <name val="Calibri"/>
        <family val="2"/>
        <scheme val="minor"/>
      </font>
      <numFmt numFmtId="165" formatCode="_)@\ \ "/>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1"/>
        <color auto="1"/>
      </font>
      <numFmt numFmtId="166" formatCode="_)#;_)#;_)#;_)@"/>
      <alignment horizontal="left" vertical="center" textRotation="0" indent="0" justifyLastLine="0" shrinkToFit="0" readingOrder="0"/>
    </dxf>
    <dxf>
      <font>
        <strike val="0"/>
        <outline val="0"/>
        <shadow val="0"/>
        <u val="none"/>
        <vertAlign val="baseline"/>
        <sz val="11"/>
        <color auto="1"/>
      </font>
      <numFmt numFmtId="19" formatCode="m/d/yyyy"/>
      <alignment horizontal="left" vertical="center" textRotation="0" indent="0" justifyLastLine="0" shrinkToFit="0" readingOrder="0"/>
    </dxf>
    <dxf>
      <font>
        <strike val="0"/>
        <outline val="0"/>
        <shadow val="0"/>
        <u val="none"/>
        <vertAlign val="baseline"/>
        <sz val="11"/>
        <color auto="1"/>
      </font>
    </dxf>
    <dxf>
      <font>
        <strike val="0"/>
        <outline val="0"/>
        <shadow val="0"/>
        <u val="none"/>
        <vertAlign val="baseline"/>
        <color auto="1"/>
      </font>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color theme="1"/>
      </font>
    </dxf>
    <dxf>
      <font>
        <color theme="1"/>
      </font>
    </dxf>
    <dxf>
      <font>
        <color theme="1"/>
      </font>
      <border>
        <top style="thin">
          <color theme="6"/>
        </top>
      </border>
    </dxf>
    <dxf>
      <font>
        <b/>
        <i val="0"/>
        <color theme="1"/>
      </font>
      <border>
        <bottom style="thin">
          <color theme="6"/>
        </bottom>
      </border>
    </dxf>
    <dxf>
      <font>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auto="1"/>
          <bgColor theme="0" tint="-4.9989318521683403E-2"/>
        </patternFill>
      </fill>
    </dxf>
    <dxf>
      <font>
        <b/>
        <color theme="1"/>
      </font>
    </dxf>
    <dxf>
      <font>
        <b/>
        <color theme="1"/>
      </font>
    </dxf>
    <dxf>
      <font>
        <b/>
        <color theme="1"/>
      </font>
      <border>
        <top style="thin">
          <color theme="1"/>
        </top>
      </border>
    </dxf>
    <dxf>
      <font>
        <b/>
        <color theme="1"/>
      </font>
      <border>
        <bottom/>
      </border>
    </dxf>
    <dxf>
      <font>
        <color theme="1"/>
      </font>
      <border>
        <top/>
        <bottom/>
      </border>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i val="0"/>
        <color theme="4" tint="-0.24994659260841701"/>
      </font>
      <border>
        <left style="thin">
          <color theme="4"/>
        </left>
        <right style="thin">
          <color theme="4"/>
        </right>
        <top style="thin">
          <color theme="4"/>
        </top>
        <bottom style="thin">
          <color theme="4"/>
        </bottom>
        <vertical style="thin">
          <color theme="4"/>
        </vertical>
        <horizontal style="thin">
          <color theme="4"/>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4" defaultTableStyle="TableStyleLight4 2" defaultPivotStyle="PivotStyleLight16">
    <tableStyle name="Sales Invoice Table" pivot="0" count="7" xr9:uid="{00000000-0011-0000-FFFF-FFFF00000000}">
      <tableStyleElement type="wholeTable" dxfId="217"/>
      <tableStyleElement type="headerRow" dxfId="216"/>
      <tableStyleElement type="totalRow" dxfId="215"/>
      <tableStyleElement type="firstColumn" dxfId="214"/>
      <tableStyleElement type="lastColumn" dxfId="213"/>
      <tableStyleElement type="firstRowStripe" dxfId="212"/>
      <tableStyleElement type="firstColumnStripe" dxfId="211"/>
    </tableStyle>
    <tableStyle name="Table Style 1" pivot="0" count="1" xr9:uid="{82C3A9AA-E453-430D-85A0-90D3FF7A0BE9}">
      <tableStyleElement type="firstRowStripe" dxfId="210"/>
    </tableStyle>
    <tableStyle name="TableStyleLight1 2" pivot="0" count="7" xr9:uid="{4103235E-CED0-42C6-B13B-F380BC157085}">
      <tableStyleElement type="wholeTable" dxfId="209"/>
      <tableStyleElement type="headerRow" dxfId="208"/>
      <tableStyleElement type="totalRow" dxfId="207"/>
      <tableStyleElement type="firstColumn" dxfId="206"/>
      <tableStyleElement type="lastColumn" dxfId="205"/>
      <tableStyleElement type="firstRowStripe" dxfId="204"/>
      <tableStyleElement type="firstColumnStripe" dxfId="203"/>
    </tableStyle>
    <tableStyle name="TableStyleLight4 2" pivot="0" count="7" xr9:uid="{265971CF-B660-42B6-8545-5E53743679AB}">
      <tableStyleElement type="wholeTable" dxfId="202"/>
      <tableStyleElement type="headerRow" dxfId="201"/>
      <tableStyleElement type="totalRow" dxfId="200"/>
      <tableStyleElement type="firstColumn" dxfId="199"/>
      <tableStyleElement type="lastColumn" dxfId="198"/>
      <tableStyleElement type="firstRowStripe" dxfId="197"/>
      <tableStyleElement type="firstColumnStripe" dxfId="19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33"/>
      <color rgb="FF1A99B2"/>
      <color rgb="FFF17373"/>
      <color rgb="FF0F5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6061689817" createdVersion="7" refreshedVersion="8" minRefreshableVersion="3" recordCount="12" xr:uid="{485DFDFE-7606-45BC-B6E9-D89582472505}">
  <cacheSource type="worksheet">
    <worksheetSource name="IncomingWaste[[Description of Waste]:[volume (cy)]]"/>
  </cacheSource>
  <cacheFields count="4">
    <cacheField name="Description of Waste" numFmtId="0">
      <sharedItems containsBlank="1" count="7">
        <s v="BS&amp;W / Tank Bottoms"/>
        <s v="Contaminated Soils"/>
        <s v="Water-based mud/cuttings"/>
        <s v="Produced water"/>
        <s v="Other"/>
        <s v="Gas Plant Solids"/>
        <m/>
      </sharedItems>
    </cacheField>
    <cacheField name="Waste type (Specify if &quot;other&quot;)" numFmtId="0">
      <sharedItems containsBlank="1" count="3">
        <m/>
        <s v="Paraffin"/>
        <s v="Filters" u="1"/>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10.56759953704" createdVersion="8" refreshedVersion="8" minRefreshableVersion="3" recordCount="9" xr:uid="{B29C52FD-6F73-4EA2-AD28-B93B978CEDE5}">
  <cacheSource type="worksheet">
    <worksheetSource name="outgoingwaste[[Description of Waste]:[volume (cy)]]"/>
  </cacheSource>
  <cacheFields count="4">
    <cacheField name="Description of Waste" numFmtId="0">
      <sharedItems count="6">
        <s v="BS&amp;W / Tank Bottoms"/>
        <s v="Contaminated Soils"/>
        <s v="Water-based mud/cuttings"/>
        <s v="Produced water"/>
        <s v="Other"/>
        <s v="Gas Plant Solids"/>
      </sharedItems>
    </cacheField>
    <cacheField name="Waste type (Specify if &quot;other&quot;)" numFmtId="0">
      <sharedItems containsBlank="1" count="2">
        <m/>
        <s v="Paraffin"/>
      </sharedItems>
    </cacheField>
    <cacheField name="volume (bbl)" numFmtId="1">
      <sharedItems containsString="0" containsBlank="1" containsNumber="1" containsInteger="1" minValue="5" maxValue="60"/>
    </cacheField>
    <cacheField name="volume (cy)" numFmtId="0">
      <sharedItems containsString="0" containsBlank="1" containsNumber="1" containsInteger="1" minValue="5" maxValue="2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m/>
    <n v="10"/>
  </r>
  <r>
    <x v="1"/>
    <x v="0"/>
    <m/>
    <n v="5"/>
  </r>
  <r>
    <x v="2"/>
    <x v="0"/>
    <n v="5"/>
    <m/>
  </r>
  <r>
    <x v="3"/>
    <x v="0"/>
    <n v="15"/>
    <m/>
  </r>
  <r>
    <x v="3"/>
    <x v="0"/>
    <n v="60"/>
    <m/>
  </r>
  <r>
    <x v="2"/>
    <x v="0"/>
    <n v="23"/>
    <m/>
  </r>
  <r>
    <x v="4"/>
    <x v="1"/>
    <n v="13"/>
    <m/>
  </r>
  <r>
    <x v="1"/>
    <x v="0"/>
    <m/>
    <n v="25"/>
  </r>
  <r>
    <x v="5"/>
    <x v="0"/>
    <m/>
    <n v="5"/>
  </r>
  <r>
    <x v="6"/>
    <x v="0"/>
    <m/>
    <m/>
  </r>
  <r>
    <x v="6"/>
    <x v="0"/>
    <m/>
    <m/>
  </r>
  <r>
    <x v="6"/>
    <x v="0"/>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x v="0"/>
    <m/>
    <n v="10"/>
  </r>
  <r>
    <x v="1"/>
    <x v="0"/>
    <m/>
    <n v="5"/>
  </r>
  <r>
    <x v="2"/>
    <x v="0"/>
    <n v="5"/>
    <m/>
  </r>
  <r>
    <x v="3"/>
    <x v="0"/>
    <n v="15"/>
    <m/>
  </r>
  <r>
    <x v="3"/>
    <x v="0"/>
    <n v="60"/>
    <m/>
  </r>
  <r>
    <x v="2"/>
    <x v="0"/>
    <n v="23"/>
    <m/>
  </r>
  <r>
    <x v="4"/>
    <x v="1"/>
    <n v="13"/>
    <m/>
  </r>
  <r>
    <x v="1"/>
    <x v="0"/>
    <m/>
    <n v="25"/>
  </r>
  <r>
    <x v="5"/>
    <x v="0"/>
    <m/>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A08853C-5667-454F-84ED-4B2761734345}" name="TotalIncoming" cacheId="0"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2" firstHeaderRow="0" firstDataRow="1" firstDataCol="1"/>
  <pivotFields count="4">
    <pivotField axis="axisRow" showAll="0">
      <items count="8">
        <item sd="0" x="0"/>
        <item sd="0" x="1"/>
        <item x="4"/>
        <item sd="0" x="3"/>
        <item sd="0" x="2"/>
        <item sd="0" x="5"/>
        <item sd="0" x="6"/>
        <item t="default"/>
      </items>
    </pivotField>
    <pivotField axis="axisRow" showAll="0">
      <items count="4">
        <item m="1" x="2"/>
        <item x="1"/>
        <item x="0"/>
        <item t="default"/>
      </items>
    </pivotField>
    <pivotField dataField="1" showAll="0"/>
    <pivotField dataField="1" showAll="0"/>
  </pivotFields>
  <rowFields count="2">
    <field x="0"/>
    <field x="1"/>
  </rowFields>
  <rowItems count="9">
    <i>
      <x/>
    </i>
    <i>
      <x v="1"/>
    </i>
    <i>
      <x v="2"/>
    </i>
    <i r="1">
      <x v="1"/>
    </i>
    <i>
      <x v="3"/>
    </i>
    <i>
      <x v="4"/>
    </i>
    <i>
      <x v="5"/>
    </i>
    <i>
      <x v="6"/>
    </i>
    <i t="grand">
      <x/>
    </i>
  </rowItems>
  <colFields count="1">
    <field x="-2"/>
  </colFields>
  <colItems count="2">
    <i>
      <x/>
    </i>
    <i i="1">
      <x v="1"/>
    </i>
  </colItems>
  <dataFields count="2">
    <dataField name="Sum of volume (bbl)" fld="2" baseField="0" baseItem="0"/>
    <dataField name="Sum of volume (cy)" fld="3" baseField="0" baseItem="0"/>
  </dataFields>
  <formats count="3">
    <format dxfId="162">
      <pivotArea dataOnly="0" labelOnly="1" outline="0" fieldPosition="0">
        <references count="1">
          <reference field="4294967294" count="2">
            <x v="0"/>
            <x v="1"/>
          </reference>
        </references>
      </pivotArea>
    </format>
    <format dxfId="161">
      <pivotArea field="0" type="button" dataOnly="0" labelOnly="1" outline="0" axis="axisRow" fieldPosition="0"/>
    </format>
    <format dxfId="160">
      <pivotArea dataOnly="0" labelOnly="1" outline="0" fieldPosition="0">
        <references count="1">
          <reference field="4294967294" count="2">
            <x v="0"/>
            <x v="1"/>
          </reference>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947127-2BF6-4CB1-84B0-EE28CCCC62FD}" name="PivotTable4" cacheId="1" applyNumberFormats="0" applyBorderFormats="0" applyFontFormats="0" applyPatternFormats="0" applyAlignmentFormats="0" applyWidthHeightFormats="1" dataCaption="Values" updatedVersion="8" minRefreshableVersion="3" itemPrintTitles="1" mergeItem="1" createdVersion="7" indent="0" outline="1" outlineData="1" multipleFieldFilters="0" rowHeaderCaption="Waste Type Summary">
  <location ref="A3:C16" firstHeaderRow="0" firstDataRow="1" firstDataCol="1"/>
  <pivotFields count="4">
    <pivotField axis="axisRow" showAll="0">
      <items count="7">
        <item x="0"/>
        <item x="1"/>
        <item x="2"/>
        <item x="3"/>
        <item x="4"/>
        <item x="5"/>
        <item t="default"/>
      </items>
    </pivotField>
    <pivotField axis="axisRow" showAll="0">
      <items count="3">
        <item x="1"/>
        <item x="0"/>
        <item t="default"/>
      </items>
    </pivotField>
    <pivotField dataField="1" showAll="0"/>
    <pivotField dataField="1" showAll="0"/>
  </pivotFields>
  <rowFields count="2">
    <field x="0"/>
    <field x="1"/>
  </rowFields>
  <rowItems count="13">
    <i>
      <x/>
    </i>
    <i r="1">
      <x v="1"/>
    </i>
    <i>
      <x v="1"/>
    </i>
    <i r="1">
      <x v="1"/>
    </i>
    <i>
      <x v="2"/>
    </i>
    <i r="1">
      <x v="1"/>
    </i>
    <i>
      <x v="3"/>
    </i>
    <i r="1">
      <x v="1"/>
    </i>
    <i>
      <x v="4"/>
    </i>
    <i r="1">
      <x/>
    </i>
    <i>
      <x v="5"/>
    </i>
    <i r="1">
      <x v="1"/>
    </i>
    <i t="grand">
      <x/>
    </i>
  </rowItems>
  <colFields count="1">
    <field x="-2"/>
  </colFields>
  <colItems count="2">
    <i>
      <x/>
    </i>
    <i i="1">
      <x v="1"/>
    </i>
  </colItems>
  <dataFields count="2">
    <dataField name="Sum of volume (bbl)" fld="2" baseField="0" baseItem="0"/>
    <dataField name="Sum of volume (cy)" fld="3" baseField="0" baseItem="0"/>
  </dataFields>
  <formats count="1">
    <format dxfId="138">
      <pivotArea field="0" type="button" dataOnly="0" labelOnly="1" outline="0" axis="axisRow"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IncomingWaste" displayName="IncomingWaste" ref="A3:P15" totalsRowShown="0" headerRowDxfId="195" dataDxfId="194">
  <autoFilter ref="A3:P15" xr:uid="{00000000-0009-0000-0100-000001000000}"/>
  <tableColumns count="16">
    <tableColumn id="27" xr3:uid="{58187C2E-D824-41D0-A691-7CB5A472845B}" name="Date" dataDxfId="193"/>
    <tableColumn id="1" xr3:uid="{00000000-0010-0000-0100-000001000000}" name="Generator Name" dataDxfId="192" totalsRowDxfId="191"/>
    <tableColumn id="2" xr3:uid="{00000000-0010-0000-0100-000002000000}" name="Generator Lease Name/# or ID *" dataDxfId="190" totalsRowDxfId="189"/>
    <tableColumn id="3" xr3:uid="{00000000-0010-0000-0100-000003000000}" name="County" dataDxfId="188" totalsRowDxfId="187"/>
    <tableColumn id="4" xr3:uid="{00000000-0010-0000-0100-000004000000}" name="RRC Wastehauler Name" dataDxfId="186" totalsRowDxfId="185"/>
    <tableColumn id="12" xr3:uid="{5B68DE29-0495-42F4-B9AE-0CC4332DB14E}" name="Wastehauler Permit #" dataDxfId="184" totalsRowDxfId="183" dataCellStyle="Heading 4"/>
    <tableColumn id="5" xr3:uid="{00000000-0010-0000-0100-000005000000}" name="Description of Waste" dataDxfId="182" totalsRowDxfId="181" dataCellStyle="Heading 4"/>
    <tableColumn id="16" xr3:uid="{D84A7820-487E-40E9-B7F8-BF338A7185C6}" name="Waste type (Specify if &quot;other&quot;)" dataDxfId="180" totalsRowDxfId="179" dataCellStyle="Heading 4"/>
    <tableColumn id="6" xr3:uid="{00000000-0010-0000-0100-000006000000}" name="volume (bbl)" dataDxfId="178" totalsRowDxfId="177" dataCellStyle="Heading 4"/>
    <tableColumn id="13" xr3:uid="{F11E3426-6650-410A-BF89-C65CFC27BDD5}" name="volume (cy)" dataDxfId="176" totalsRowDxfId="175" dataCellStyle="Heading 4"/>
    <tableColumn id="14" xr3:uid="{34CF1A93-310E-4921-98EF-A21CE513C556}" name="Commercial (Y/N)" dataDxfId="174" totalsRowDxfId="173" dataCellStyle="Heading 4"/>
    <tableColumn id="10" xr3:uid="{7A595630-1D84-4BB7-9CCF-E9F843EE3068}" name="TOX /EOX (mg/L)/(mg/kg)" dataDxfId="172" totalsRowDxfId="171" dataCellStyle="Heading 4"/>
    <tableColumn id="9" xr3:uid="{1F752B86-E1B8-49FF-9B81-6DCF7196626E}" name="RCRA Exempt (Y/N)" dataDxfId="170" totalsRowDxfId="169" dataCellStyle="Heading 4"/>
    <tableColumn id="7" xr3:uid="{00000000-0010-0000-0100-000007000000}" name="NORM Screening (µR/hr)" dataDxfId="168" totalsRowDxfId="167"/>
    <tableColumn id="11" xr3:uid="{00000000-0010-0000-0100-00000B000000}" name="R9 Shakeout Test (%)" dataDxfId="166" totalsRowDxfId="165" dataCellStyle="Percent"/>
    <tableColumn id="8" xr3:uid="{00000000-0010-0000-0100-000008000000}" name="Analytical Report # **" dataDxfId="164" totalsRowDxfId="163"/>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D766F2F-70B8-4DEE-B405-6AE6C1D0F4FF}" name="roadbase_stock" displayName="roadbase_stock" ref="B20:F22" totalsRowShown="0" headerRowDxfId="36">
  <tableColumns count="5">
    <tableColumn id="5" xr3:uid="{5AD3A8F2-8681-4CDB-90D3-71CB55956F6C}" name="Product Type"/>
    <tableColumn id="1" xr3:uid="{FAB932C5-10C5-439D-AEDD-BCB32DD69931}" name="Starting Stockpile" dataDxfId="35"/>
    <tableColumn id="2" xr3:uid="{0CCB0DDD-4504-4FDE-A4B0-68035FD607DA}" name="Produced during Quarter" dataDxfId="34">
      <calculatedColumnFormula>SUM(roadbase_prod[Volume (cy)])</calculatedColumnFormula>
    </tableColumn>
    <tableColumn id="3" xr3:uid="{D027E3D8-C4FC-42B5-8F95-7180C8E32D06}" name="Sold during Quarter" dataDxfId="33">
      <calculatedColumnFormula>SUMIF(roadbase_sold[Product type], "Roadbase", roadbase_sold[Volume (cy)])</calculatedColumnFormula>
    </tableColumn>
    <tableColumn id="4" xr3:uid="{6BAC323D-9520-4FCB-BFA8-00C70D95D694}" name="Remaining Stockpile" dataDxfId="32">
      <calculatedColumnFormula>roadbase_stock[[#This Row],[Starting Stockpile]]+roadbase_stock[[#This Row],[Produced during Quarter]]-roadbase_stock[[#This Row],[Sold during Quarter]]</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1FEB2EB-B632-45AF-9B80-15F96406336F}" name="MRtable" displayName="MRtable" ref="B3:J9" totalsRowShown="0" headerRowDxfId="31" dataDxfId="30">
  <tableColumns count="9">
    <tableColumn id="1" xr3:uid="{F5697F22-3E77-431B-A167-74A983B95EAF}" name="Generator Name" dataDxfId="29" totalsRowDxfId="28"/>
    <tableColumn id="2" xr3:uid="{00378F3B-E6AD-43A4-AE0E-E645A2C634BD}" name="Generator Lease Name/#" dataDxfId="27" totalsRowDxfId="26"/>
    <tableColumn id="16" xr3:uid="{6468AF65-D0C6-4759-B7B1-EB905B4904BA}" name="Well Name / API #" dataDxfId="25" totalsRowDxfId="24" dataCellStyle="Heading 4"/>
    <tableColumn id="3" xr3:uid="{9364C61C-E535-42B1-AE9C-27E696198424}" name="County" dataDxfId="23" totalsRowDxfId="22"/>
    <tableColumn id="4" xr3:uid="{D898238A-20F3-4225-9729-B420D543879E}" name="Treatment Site Latitude" dataDxfId="21" totalsRowDxfId="20"/>
    <tableColumn id="15" xr3:uid="{2F80AB20-B8F4-4640-AD9C-435A852B3380}" name="Treatment Site Longitude" dataDxfId="19" totalsRowDxfId="18" dataCellStyle="Heading 4"/>
    <tableColumn id="5" xr3:uid="{998867EF-5F8E-4BC9-A6E8-F6B2C153A735}" name="Treatment Start Date" dataDxfId="17" totalsRowDxfId="16" dataCellStyle="Heading 4"/>
    <tableColumn id="11" xr3:uid="{2E24CE5B-C1B6-411D-9E9C-DA7E259E5CFF}" name="Treatment End Date" dataDxfId="15" totalsRowDxfId="14" dataCellStyle="Heading 4"/>
    <tableColumn id="6" xr3:uid="{24CACD30-FDE7-49AE-A6B0-8DB2102EF4C4}" name="Volume of treated waste (bbl)" dataDxfId="13" totalsRowDxfId="12" dataCellStyle="Heading 4"/>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D2F58C4-518C-4963-9E6B-F8A0E0341A6D}" name="MR_table_used" displayName="MR_table_used" ref="B12:J15" totalsRowShown="0" headerRowDxfId="11" dataDxfId="10" headerRowCellStyle="Heading 4" dataCellStyle="Heading 4">
  <tableColumns count="9">
    <tableColumn id="1" xr3:uid="{F4EA04BC-3F34-412F-9950-5E7AF6815CF2}" name="Analytical Report #" dataDxfId="9" dataCellStyle="Heading 1"/>
    <tableColumn id="2" xr3:uid="{43F56AC4-2E54-4AEA-904B-D1F0145D864D}" name="Analytical Report Date" dataDxfId="8" dataCellStyle="Heading 4"/>
    <tableColumn id="3" xr3:uid="{818B23FD-5790-4536-ABAE-790F0C106BDB}" name="Volume of Roadbase Delivered (bbl)" dataDxfId="7" dataCellStyle="Heading 4"/>
    <tableColumn id="4" xr3:uid="{023B9B57-1203-41B9-95D9-1AE076947F76}" name="County" dataDxfId="6" dataCellStyle="Heading 4"/>
    <tableColumn id="5" xr3:uid="{3A8D3B22-1C38-4E9F-BA9F-A3EAB13E120C}" name="Reuse Site Latitude" dataDxfId="5" dataCellStyle="Heading 4"/>
    <tableColumn id="6" xr3:uid="{948EBCF4-D5AC-4D68-9B9A-AA6936600DB6}" name="Reuse Site Longitude" dataDxfId="4" dataCellStyle="Heading 4"/>
    <tableColumn id="7" xr3:uid="{B7B584A0-4B66-4A4E-9936-6BA54329C82D}" name="Roadbase Delivery Date" dataDxfId="3" dataCellStyle="Heading 4"/>
    <tableColumn id="8" xr3:uid="{D6C74BCD-89C8-45EA-BACC-48CBE7FB730F}" name="RRC Wastehauler Name" dataDxfId="2" dataCellStyle="Heading 4"/>
    <tableColumn id="9" xr3:uid="{699CBAC9-1D71-4C00-8AAE-317DAD3C7F47}" name="RRC Wastehauler #" dataDxfId="1" dataCellStyle="Heading 4"/>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797003-9B18-48E5-B505-33117474FD52}" name="MR_stock" displayName="MR_stock" ref="B17:C18" totalsRowShown="0" headerRowDxfId="0">
  <tableColumns count="2">
    <tableColumn id="1" xr3:uid="{743B6F5C-72A3-4584-A776-F078E9CEE77B}" name="Untreated Waste On-Site"/>
    <tableColumn id="2" xr3:uid="{3A466922-94F7-44E5-9351-4E86B9F54A82}" name="Treated Roadbase Stockpile Remaining"/>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D3FD21-67C0-47DF-871B-10C06F2F3987}" name="outgoingwaste" displayName="outgoingwaste" ref="A3:I13" totalsRowCount="1" headerRowDxfId="159" dataDxfId="158" totalsRowDxfId="157">
  <autoFilter ref="A3:I12" xr:uid="{00000000-0009-0000-0100-000001000000}"/>
  <tableColumns count="9">
    <tableColumn id="8" xr3:uid="{3AD5649D-5FFC-46CA-869F-8CF704B6BA84}" name="Date" dataDxfId="156" totalsRowDxfId="155"/>
    <tableColumn id="1" xr3:uid="{E24FA6B8-42DE-47E2-9BE2-AC998F69FAED}" name="Disposal Facility" totalsRowLabel=" Total  " dataDxfId="154" totalsRowDxfId="153"/>
    <tableColumn id="2" xr3:uid="{9183847D-9FA6-4094-AE2D-2738383AC8AF}" name="Facility Permit #" dataDxfId="152" totalsRowDxfId="151"/>
    <tableColumn id="7" xr3:uid="{DD4A5C83-F1F0-40DD-B54D-475283D08954}" name="RRC Wastehauler Name" dataDxfId="150" totalsRowDxfId="149" dataCellStyle="Heading 4"/>
    <tableColumn id="4" xr3:uid="{D762C3F3-2D5E-4413-BE8E-F1B3AB2BDD8E}" name="RRC Wastehauler #" dataDxfId="148" totalsRowDxfId="147"/>
    <tableColumn id="5" xr3:uid="{DFB01F08-F5C6-4DB9-A9F8-BF8CF59FCC05}" name="Description of Waste" dataDxfId="146" totalsRowDxfId="145" dataCellStyle="Heading 4"/>
    <tableColumn id="6" xr3:uid="{810999CD-8E76-4460-99D6-16108FDEEEBB}" name="Waste type (Specify if &quot;other&quot;)" dataDxfId="144" totalsRowDxfId="143" dataCellStyle="Heading 4"/>
    <tableColumn id="3" xr3:uid="{24E61CA8-F959-4A70-A8E7-44142367FD11}" name="volume (bbl)" dataDxfId="142" totalsRowDxfId="141" dataCellStyle="Heading 4"/>
    <tableColumn id="10" xr3:uid="{20F4A3DD-BFBE-405A-85B4-AA709895C521}" name="volume (cy)" dataDxfId="140" totalsRowDxfId="139" dataCellStyle="Heading 4"/>
  </tableColumns>
  <tableStyleInfo name="TableStyleLight4"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59504-4272-4A18-95A0-9AF7FC318F30}" name="Table11" displayName="Table11" ref="A4:H9" totalsRowShown="0" headerRowDxfId="137" dataDxfId="136">
  <tableColumns count="8">
    <tableColumn id="1" xr3:uid="{28459166-9C2C-4103-BCD8-108648A0E237}" name="Cell" dataDxfId="135"/>
    <tableColumn id="2" xr3:uid="{FF97062E-0917-4C4F-83B0-183CA064AA03}" name="Cell Status" dataDxfId="134"/>
    <tableColumn id="8" xr3:uid="{352BE8B3-021F-4D5C-AE9E-02D53B122D37}" name="Solids Moved to Pit During Quarter (cy)" dataDxfId="133"/>
    <tableColumn id="3" xr3:uid="{1B15D6E4-4AD0-488E-B4BF-6912E3DE728F}" name="Permitted Capacity (cy)" dataDxfId="132"/>
    <tableColumn id="4" xr3:uid="{6CFCDCFD-5D4D-4CE6-8753-09ED68519617}" name="Current Capacity (cy)" dataDxfId="131"/>
    <tableColumn id="5" xr3:uid="{44F0CD67-7755-4197-8CF1-0939944089DE}" name="Interim Cover Status" dataDxfId="130"/>
    <tableColumn id="6" xr3:uid="{A896681D-EF4C-4382-A973-C0FD1ABA9113}" name="Cap Status" dataDxfId="129"/>
    <tableColumn id="7" xr3:uid="{DAE9863B-8522-4E95-B31D-2DF34EDE5A7E}" name="Maintenance during Quarter" dataDxfId="128"/>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DStable" displayName="LDStable" ref="A3:K29" headerRowDxfId="127" dataDxfId="126" totalsRowDxfId="125" headerRowCellStyle="Heading 4">
  <autoFilter ref="A3:K29" xr:uid="{00000000-000C-0000-FFFF-FFFF02000000}"/>
  <tableColumns count="11">
    <tableColumn id="7" xr3:uid="{897F216C-8819-4BF9-8016-88BD98DA916D}" name="Pit/Cell ID" dataDxfId="124" totalsRowDxfId="123"/>
    <tableColumn id="2" xr3:uid="{00000000-0010-0000-0200-000002000000}" name="Date" dataDxfId="122" totalsRowDxfId="121"/>
    <tableColumn id="3" xr3:uid="{00000000-0010-0000-0200-000003000000}" name="Fluid level or volume" dataDxfId="120" totalsRowDxfId="119"/>
    <tableColumn id="4" xr3:uid="{00000000-0010-0000-0200-000004000000}" name="Unit" dataDxfId="118" totalsRowDxfId="117"/>
    <tableColumn id="8" xr3:uid="{00000000-0010-0000-0200-000008000000}" name="Volume Removed (gal)" dataDxfId="116" totalsRowDxfId="115" dataCellStyle="Percent"/>
    <tableColumn id="1" xr3:uid="{9D40690C-1FE7-4568-BC7B-223A8A8B1ECF}" name="Days between measurement" dataDxfId="114" totalsRowDxfId="113" dataCellStyle="Percent"/>
    <tableColumn id="11" xr3:uid="{449C09BB-C24C-4F7C-8A05-71D521D8730F}" name="Gal/day" dataDxfId="112" totalsRowDxfId="111" dataCellStyle="Percent">
      <calculatedColumnFormula>LDStable[[#This Row],[Volume Removed (gal)]]/LDStable[[#This Row],[Days between measurement]]</calculatedColumnFormula>
    </tableColumn>
    <tableColumn id="9" xr3:uid="{00000000-0010-0000-0200-000009000000}" name="Electrical Conductivity" dataDxfId="110" totalsRowDxfId="109"/>
    <tableColumn id="6" xr3:uid="{00000000-0010-0000-0200-000006000000}" name="Chloride (ppm)" dataDxfId="108" totalsRowDxfId="107"/>
    <tableColumn id="10" xr3:uid="{66325419-2717-4316-9668-7CC74F4FB856}" name="Pit/Cell ALR (gal/day)" dataDxfId="106" totalsRowDxfId="105" dataCellStyle="Heading 4"/>
    <tableColumn id="5" xr3:uid="{00000000-0010-0000-0200-000005000000}" name="Notes" dataDxfId="104" totalsRowDxfId="103"/>
  </tableColumns>
  <tableStyleInfo name="TableStyleLight4" showFirstColumn="1" showLastColumn="0" showRowStripes="1" showColumnStripes="0"/>
  <extLst>
    <ext xmlns:x14="http://schemas.microsoft.com/office/spreadsheetml/2009/9/main" uri="{504A1905-F514-4f6f-8877-14C23A59335A}">
      <x14:table altTextSummary="Invoice list with invoice #, company, invoice date, project description, tax rate, other, deposit, detail total, invoice total and not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D27C714-1BB5-436F-9251-4390FA7E90DE}" name="Table12" displayName="Table12" ref="A4:F8" totalsRowShown="0" headerRowDxfId="102" dataDxfId="101">
  <tableColumns count="6">
    <tableColumn id="1" xr3:uid="{DBA0A775-4E62-4C9F-BC34-C6CD0ED2B7E7}" name="Permitted Pits" dataDxfId="100"/>
    <tableColumn id="2" xr3:uid="{54F6DF47-EEE5-4B70-848B-A2C4B0CBEDFB}" name="LDS (y/n)" dataDxfId="99"/>
    <tableColumn id="3" xr3:uid="{A18547CA-7840-4317-A52A-D4871CD8A488}" name="Date of last annual inspection" dataDxfId="98"/>
    <tableColumn id="4" xr3:uid="{E951FBB5-FEFA-4887-9D7B-1718CB6E3DB7}" name="Results included in this report? (y/n)" dataDxfId="97"/>
    <tableColumn id="5" xr3:uid="{FB34ED91-20AF-4CBD-B7B1-D3030DE7EC02}" name="Pass? (y/n)" dataDxfId="96"/>
    <tableColumn id="6" xr3:uid="{D7458785-82EA-4069-91FC-54A49C796F0D}" name="Notes" dataDxfId="95"/>
  </tableColumns>
  <tableStyleInfo name="TableStyleLight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0AA25-C68A-4475-AF23-87140533D13C}" name="gwmon" displayName="gwmon" ref="A3:T12" totalsRowShown="0" headerRowDxfId="94" dataDxfId="93">
  <sortState xmlns:xlrd2="http://schemas.microsoft.com/office/spreadsheetml/2017/richdata2" ref="A4:T12">
    <sortCondition ref="A3:A12"/>
  </sortState>
  <tableColumns count="20">
    <tableColumn id="1" xr3:uid="{02D38AC9-6D3C-40DE-B1A2-EBFD64B217AE}" name="Well" dataDxfId="92"/>
    <tableColumn id="2" xr3:uid="{CE19DCAB-2675-41D6-9DB4-E8106FCD072C}" name="Quarter" dataDxfId="91"/>
    <tableColumn id="3" xr3:uid="{6A89D6B3-FBFF-4AC3-A5BF-B7FB87341B84}" name="Date" dataDxfId="90"/>
    <tableColumn id="4" xr3:uid="{2B626071-0729-420C-8A78-7E3DEFBC553D}" name="Depth to water (Ft)" dataDxfId="89"/>
    <tableColumn id="5" xr3:uid="{E0A9D0F7-DD9C-4635-B7AA-361C119B3F54}" name="Total Depth" dataDxfId="88"/>
    <tableColumn id="20" xr3:uid="{D7E1E52E-DB17-457C-84E8-060BE13310CE}" name="TOC elevation" dataDxfId="87"/>
    <tableColumn id="21" xr3:uid="{BC958BAD-E4A4-484B-AF00-A052A8CD68FF}" name="Water elevation" dataDxfId="86">
      <calculatedColumnFormula>gwmon[[#This Row],[TOC elevation]]-gwmon[[#This Row],[Depth to water (Ft)]]</calculatedColumnFormula>
    </tableColumn>
    <tableColumn id="15" xr3:uid="{749A43C4-69A5-4F4A-A220-A1AC4685DF0F}" name="pH" dataDxfId="85"/>
    <tableColumn id="6" xr3:uid="{1DEDBFEE-122D-4DD5-8F1A-7C55EDC1BFCF}" name="Benzene" dataDxfId="84"/>
    <tableColumn id="8" xr3:uid="{3CA6D07D-CD92-4476-A048-6E9697A1BD25}" name="TPH" dataDxfId="83"/>
    <tableColumn id="9" xr3:uid="{2AA34287-C6FA-4817-BE74-E1F45BAE026E}" name="Calcium" dataDxfId="82"/>
    <tableColumn id="10" xr3:uid="{457C4397-7299-449D-8741-58B81CDDB152}" name="Potassium" dataDxfId="81"/>
    <tableColumn id="11" xr3:uid="{7E823F83-4564-4F43-89D5-4DE1009E8DC5}" name="Magnesium" dataDxfId="80"/>
    <tableColumn id="12" xr3:uid="{BC311EA5-C801-4F5D-A428-C424DF875E69}" name="Sodium" dataDxfId="79"/>
    <tableColumn id="13" xr3:uid="{DCC5CAD0-4670-40C9-BBA3-A2C7C2B0073E}" name="Carbonates" dataDxfId="78"/>
    <tableColumn id="14" xr3:uid="{583BC543-6702-411A-8064-5E6666E8D763}" name="TDS" dataDxfId="77"/>
    <tableColumn id="16" xr3:uid="{D460EF44-0825-4C61-B33F-0D87CEB1D9F1}" name="Bromides" dataDxfId="76"/>
    <tableColumn id="17" xr3:uid="{B8F00D05-E5D5-4EEF-A421-6F6463F981DD}" name="Chlorides" dataDxfId="75"/>
    <tableColumn id="18" xr3:uid="{44B90AE5-5E25-452C-9C8E-F8640D3210A0}" name="Nitrates" dataDxfId="74"/>
    <tableColumn id="19" xr3:uid="{7BA3B542-D6F0-471B-8C70-860B277E1A86}" name="Sulfates" dataDxfId="73"/>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B4C6AF-FCE1-493D-A6B9-9502E75883A2}" name="gwmon15" displayName="gwmon15" ref="A3:S12" totalsRowShown="0" headerRowDxfId="72" dataDxfId="71">
  <tableColumns count="19">
    <tableColumn id="7" xr3:uid="{FE9F179A-588D-4F9B-BB85-50534BA28CA6}" name="Quarter" dataDxfId="70"/>
    <tableColumn id="2" xr3:uid="{A77ACE14-EB1B-4AFB-9E4A-56767AB2D42E}" name="Sample ID" dataDxfId="69"/>
    <tableColumn id="3" xr3:uid="{7CF33165-A9D5-42C4-AE39-03DA9028956C}" name="Date" dataDxfId="68"/>
    <tableColumn id="4" xr3:uid="{8602F8BF-4741-47E3-B2CC-38B4DBB90624}" name="Depth to water (Ft)" dataDxfId="67"/>
    <tableColumn id="5" xr3:uid="{A5C78847-A7BD-4BDB-98A5-48DDB373F04B}" name="Total Depth (Ft)" dataDxfId="66"/>
    <tableColumn id="20" xr3:uid="{34C60FAB-17B5-4DB9-9614-57BCF4EA6BE5}" name="TOC elevation (Ft)" dataDxfId="65"/>
    <tableColumn id="21" xr3:uid="{273566F4-7223-412E-B229-0F11A0EFFC59}" name="Water elevation (Ft)" dataDxfId="64">
      <calculatedColumnFormula>gwmon15[[#This Row],[TOC elevation (Ft)]]-gwmon15[[#This Row],[Depth to water (Ft)]]</calculatedColumnFormula>
    </tableColumn>
    <tableColumn id="15" xr3:uid="{4D222612-8CF3-4864-98C0-B3EC744CB099}" name="pH (s.u.)" dataDxfId="63"/>
    <tableColumn id="22" xr3:uid="{443224AD-B06F-40EF-A388-5CA1A7159D71}" name="Electrical Conductivity (mmhos/cm)" dataDxfId="62"/>
    <tableColumn id="6" xr3:uid="{B4BB769E-EFA9-42D7-B343-BA949589A6BE}" name="Total BTEX (mg/kg)" dataDxfId="61"/>
    <tableColumn id="8" xr3:uid="{5E8DFA24-060F-43EB-A727-C10B19CE0D2B}" name="TPH (mg/kg)" dataDxfId="60"/>
    <tableColumn id="9" xr3:uid="{57EF44A8-72D9-4EE1-A5DE-A45678821A20}" name="Arsenic (mg/kg)" dataDxfId="59"/>
    <tableColumn id="10" xr3:uid="{5C38E976-017E-4174-BC28-4AE357A5BF83}" name="Barium (mg/kg)" dataDxfId="58"/>
    <tableColumn id="11" xr3:uid="{B9597A5A-DB9C-4965-8D88-FA4855CD3C9B}" name="Cadmium (mg/kg)" dataDxfId="57"/>
    <tableColumn id="12" xr3:uid="{E67F03C8-B8A2-4E85-ADF8-99F20A62B14F}" name="Chromium (mg/kg)" dataDxfId="56"/>
    <tableColumn id="13" xr3:uid="{7E6E280C-2C8A-4F05-A110-346208C1B113}" name="Lead (mg/kg)" dataDxfId="55"/>
    <tableColumn id="14" xr3:uid="{04507792-90DF-4E71-89F5-F3FC04EDF902}" name="Mercury (mg/kg)" dataDxfId="54"/>
    <tableColumn id="16" xr3:uid="{84AFB8D1-2F75-4376-AAEB-CC84B3003704}" name="Selenium (mg/kg)" dataDxfId="53"/>
    <tableColumn id="17" xr3:uid="{C9376620-7E69-4431-8EF8-613B727191B5}" name="Silver (mg/kg)" dataDxfId="52"/>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1366DA-694E-423B-89B0-91F866F861FB}" name="roadbase_prod" displayName="roadbase_prod" ref="B3:G9" totalsRowCount="1" headerRowDxfId="51" dataDxfId="50">
  <tableColumns count="6">
    <tableColumn id="6" xr3:uid="{7CC954F6-5FF3-4917-AFA5-57CEE0FDF0A4}" name="Product type" dataDxfId="49" totalsRowDxfId="48"/>
    <tableColumn id="1" xr3:uid="{82AC30CB-AD87-4D6C-9F2D-C115427E37B5}" name="Batch #" totalsRowLabel="Total" dataDxfId="47" totalsRowDxfId="46"/>
    <tableColumn id="2" xr3:uid="{B6A47907-99E4-48F7-AB7F-0E0A588B0BC3}" name="Volume (cy)" totalsRowFunction="sum" dataDxfId="45" totalsRowDxfId="44"/>
    <tableColumn id="3" xr3:uid="{63EB9B2E-A2C1-4AF5-8A35-0E5AB6AF650B}" name="Analytical Report #" dataDxfId="43" totalsRowDxfId="42"/>
    <tableColumn id="4" xr3:uid="{B7FF1B6C-A7A3-41F1-AFE5-036711EDABE1}" name="Analytical Report Date" dataDxfId="41" totalsRowDxfId="40"/>
    <tableColumn id="5" xr3:uid="{5A0275C5-4421-45D9-A226-55926D6EFD06}" name="Pass? (y/n)" dataDxfId="39" totalsRowDxfId="38"/>
  </tableColumns>
  <tableStyleInfo name="TableStyleLight4 2" showFirstColumn="0" showLastColumn="0" showRowStripes="1" showColumnStripes="0"/>
  <extLst>
    <ext xmlns:x14="http://schemas.microsoft.com/office/spreadsheetml/2009/9/main" uri="{504A1905-F514-4f6f-8877-14C23A59335A}">
      <x14:table altTextSummary="Customer list with company #, company name, contact name, address, city, state, zip code, phone, email and fax"/>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A34566-534D-4A00-919F-38600AD42F3D}" name="roadbase_sold" displayName="roadbase_sold" ref="B13:G16" totalsRowShown="0" headerRowDxfId="37">
  <tableColumns count="6">
    <tableColumn id="5" xr3:uid="{CB69DCBD-65EC-42A1-918C-F7A71CB1509A}" name="Product type"/>
    <tableColumn id="1" xr3:uid="{1BDAD284-5C92-4459-A650-6B6B57C1CBA3}" name="Batch #"/>
    <tableColumn id="2" xr3:uid="{99C31BF1-1F1D-4385-A6A4-D2E38CFCCD1B}" name="Volume (cy)"/>
    <tableColumn id="6" xr3:uid="{E897FA9F-80F2-45B1-9595-784A63043ABD}" name="Delivery Date"/>
    <tableColumn id="3" xr3:uid="{F1EC62BE-7122-408D-962D-9B52C112F158}" name="Recipient Name"/>
    <tableColumn id="4" xr3:uid="{4EEDE2B0-0D36-44D2-B3EC-C8F1747DCAB1}" name="Recipient Location or LOA #"/>
  </tableColumns>
  <tableStyleInfo name="TableStyleLight4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1.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59999389629810485"/>
    <pageSetUpPr autoPageBreaks="0" fitToPage="1"/>
  </sheetPr>
  <dimension ref="A1:H40"/>
  <sheetViews>
    <sheetView showGridLines="0" tabSelected="1" zoomScaleNormal="100" zoomScaleSheetLayoutView="85" zoomScalePageLayoutView="70" workbookViewId="0">
      <selection activeCell="B5" sqref="B5:H5"/>
    </sheetView>
  </sheetViews>
  <sheetFormatPr defaultRowHeight="15" x14ac:dyDescent="0.25"/>
  <cols>
    <col min="1" max="1" width="2.85546875" customWidth="1"/>
    <col min="2" max="2" width="10.140625" customWidth="1"/>
    <col min="3" max="3" width="17.85546875" customWidth="1"/>
    <col min="4" max="4" width="0.85546875" customWidth="1"/>
    <col min="5" max="5" width="27.42578125" customWidth="1"/>
    <col min="6" max="6" width="13.140625" customWidth="1"/>
    <col min="7" max="7" width="21" customWidth="1"/>
    <col min="8" max="8" width="33.85546875" customWidth="1"/>
  </cols>
  <sheetData>
    <row r="1" spans="1:8" s="1" customFormat="1" ht="58.5" customHeight="1" thickBot="1" x14ac:dyDescent="0.3">
      <c r="A1"/>
      <c r="B1" s="8" t="s">
        <v>0</v>
      </c>
      <c r="C1" s="8"/>
      <c r="D1" s="8"/>
      <c r="E1" s="8"/>
      <c r="F1" s="7"/>
      <c r="G1" s="7"/>
      <c r="H1" s="7"/>
    </row>
    <row r="2" spans="1:8" ht="14.1" customHeight="1" thickTop="1" x14ac:dyDescent="0.25">
      <c r="B2" s="226" t="s">
        <v>1</v>
      </c>
      <c r="C2" s="226"/>
      <c r="D2" s="165"/>
      <c r="E2" s="201"/>
      <c r="F2" s="166"/>
      <c r="G2" s="166"/>
      <c r="H2" s="166"/>
    </row>
    <row r="3" spans="1:8" x14ac:dyDescent="0.25">
      <c r="B3" s="227"/>
      <c r="C3" s="227"/>
      <c r="D3" s="167"/>
      <c r="E3" s="168"/>
      <c r="F3" s="166"/>
      <c r="G3" s="166"/>
      <c r="H3" s="166"/>
    </row>
    <row r="4" spans="1:8" ht="9.75" customHeight="1" x14ac:dyDescent="0.25"/>
    <row r="5" spans="1:8" ht="37.5" customHeight="1" x14ac:dyDescent="0.25">
      <c r="B5" s="207" t="s">
        <v>2</v>
      </c>
      <c r="C5" s="207"/>
      <c r="D5" s="207"/>
      <c r="E5" s="207"/>
      <c r="F5" s="207"/>
      <c r="G5" s="207"/>
      <c r="H5" s="207"/>
    </row>
    <row r="6" spans="1:8" ht="18" customHeight="1" x14ac:dyDescent="0.25">
      <c r="B6" s="203" t="s">
        <v>3</v>
      </c>
      <c r="C6" s="203"/>
      <c r="D6" s="203"/>
      <c r="E6" s="203"/>
      <c r="F6" s="203"/>
      <c r="G6" s="203"/>
      <c r="H6" s="203"/>
    </row>
    <row r="7" spans="1:8" ht="15.75" x14ac:dyDescent="0.25">
      <c r="B7" s="24" t="s">
        <v>4</v>
      </c>
      <c r="C7" s="197"/>
      <c r="D7" s="197"/>
      <c r="E7" s="197"/>
      <c r="F7" s="197"/>
      <c r="G7" s="197"/>
      <c r="H7" s="197"/>
    </row>
    <row r="8" spans="1:8" ht="21" customHeight="1" x14ac:dyDescent="0.25">
      <c r="B8" s="208" t="s">
        <v>5</v>
      </c>
      <c r="C8" s="208"/>
      <c r="D8" s="208"/>
      <c r="E8" s="208"/>
      <c r="F8" s="208"/>
      <c r="G8" s="208"/>
      <c r="H8" s="208"/>
    </row>
    <row r="9" spans="1:8" ht="56.1" customHeight="1" x14ac:dyDescent="0.25">
      <c r="B9" s="202" t="s">
        <v>6</v>
      </c>
      <c r="C9" s="202"/>
      <c r="D9" s="202"/>
      <c r="E9" s="202"/>
      <c r="F9" s="202"/>
      <c r="G9" s="202"/>
      <c r="H9" s="202"/>
    </row>
    <row r="10" spans="1:8" ht="46.5" customHeight="1" x14ac:dyDescent="0.25">
      <c r="B10" s="202" t="s">
        <v>7</v>
      </c>
      <c r="C10" s="202"/>
      <c r="D10" s="202"/>
      <c r="E10" s="202"/>
      <c r="F10" s="202"/>
      <c r="G10" s="202"/>
      <c r="H10" s="202"/>
    </row>
    <row r="11" spans="1:8" ht="84.6" customHeight="1" x14ac:dyDescent="0.25">
      <c r="B11" s="209" t="s">
        <v>8</v>
      </c>
      <c r="C11" s="209"/>
      <c r="D11" s="209"/>
      <c r="E11" s="209"/>
      <c r="F11" s="209"/>
      <c r="G11" s="209"/>
      <c r="H11" s="209"/>
    </row>
    <row r="12" spans="1:8" ht="51.6" customHeight="1" x14ac:dyDescent="0.25">
      <c r="B12" s="202" t="s">
        <v>9</v>
      </c>
      <c r="C12" s="202"/>
      <c r="D12" s="202"/>
      <c r="E12" s="202"/>
      <c r="F12" s="202"/>
      <c r="G12" s="202"/>
      <c r="H12" s="202"/>
    </row>
    <row r="13" spans="1:8" ht="54.6" customHeight="1" x14ac:dyDescent="0.25">
      <c r="B13" s="202" t="s">
        <v>10</v>
      </c>
      <c r="C13" s="202"/>
      <c r="D13" s="202"/>
      <c r="E13" s="202"/>
      <c r="F13" s="202"/>
      <c r="G13" s="202"/>
      <c r="H13" s="202"/>
    </row>
    <row r="14" spans="1:8" ht="31.5" customHeight="1" x14ac:dyDescent="0.25">
      <c r="B14" s="202" t="s">
        <v>11</v>
      </c>
      <c r="C14" s="202"/>
      <c r="D14" s="202"/>
      <c r="E14" s="202"/>
      <c r="F14" s="202"/>
      <c r="G14" s="202"/>
      <c r="H14" s="202"/>
    </row>
    <row r="15" spans="1:8" ht="27" customHeight="1" x14ac:dyDescent="0.25">
      <c r="B15" s="169" t="s">
        <v>12</v>
      </c>
      <c r="C15" s="140"/>
      <c r="D15" s="140"/>
      <c r="E15" s="140"/>
      <c r="F15" s="140"/>
      <c r="G15" s="140"/>
      <c r="H15" s="140"/>
    </row>
    <row r="16" spans="1:8" ht="36" customHeight="1" x14ac:dyDescent="0.25">
      <c r="B16" s="24" t="s">
        <v>13</v>
      </c>
      <c r="C16" s="197"/>
      <c r="D16" s="197"/>
      <c r="E16" s="197"/>
      <c r="F16" s="197"/>
      <c r="G16" s="197"/>
      <c r="H16" s="197"/>
    </row>
    <row r="17" spans="2:8" ht="36.6" customHeight="1" x14ac:dyDescent="0.25">
      <c r="B17" s="202" t="s">
        <v>14</v>
      </c>
      <c r="C17" s="202"/>
      <c r="D17" s="202"/>
      <c r="E17" s="202"/>
      <c r="F17" s="202"/>
      <c r="G17" s="202"/>
      <c r="H17" s="202"/>
    </row>
    <row r="18" spans="2:8" ht="15.75" x14ac:dyDescent="0.25">
      <c r="B18" s="205" t="s">
        <v>15</v>
      </c>
      <c r="C18" s="205"/>
      <c r="D18" s="205"/>
      <c r="E18" s="205"/>
      <c r="F18" s="205"/>
      <c r="G18" s="205"/>
      <c r="H18" s="205"/>
    </row>
    <row r="19" spans="2:8" ht="41.1" customHeight="1" x14ac:dyDescent="0.25">
      <c r="B19" s="203" t="s">
        <v>16</v>
      </c>
      <c r="C19" s="203"/>
      <c r="D19" s="203"/>
      <c r="E19" s="203"/>
      <c r="F19" s="203"/>
      <c r="G19" s="203"/>
      <c r="H19" s="203"/>
    </row>
    <row r="20" spans="2:8" ht="51.6" customHeight="1" x14ac:dyDescent="0.25">
      <c r="B20" s="202" t="s">
        <v>17</v>
      </c>
      <c r="C20" s="202"/>
      <c r="D20" s="202"/>
      <c r="E20" s="202"/>
      <c r="F20" s="202"/>
      <c r="G20" s="202"/>
      <c r="H20" s="202"/>
    </row>
    <row r="21" spans="2:8" ht="82.7" customHeight="1" x14ac:dyDescent="0.25">
      <c r="B21" s="202" t="s">
        <v>18</v>
      </c>
      <c r="C21" s="202"/>
      <c r="D21" s="202"/>
      <c r="E21" s="202"/>
      <c r="F21" s="202"/>
      <c r="G21" s="202"/>
      <c r="H21" s="202"/>
    </row>
    <row r="22" spans="2:8" ht="15.75" x14ac:dyDescent="0.25">
      <c r="B22" s="202" t="s">
        <v>19</v>
      </c>
      <c r="C22" s="202"/>
      <c r="D22" s="202"/>
      <c r="E22" s="202"/>
      <c r="F22" s="202"/>
      <c r="G22" s="202"/>
      <c r="H22" s="202"/>
    </row>
    <row r="23" spans="2:8" ht="64.5" customHeight="1" x14ac:dyDescent="0.25">
      <c r="B23" s="202" t="s">
        <v>20</v>
      </c>
      <c r="C23" s="202"/>
      <c r="D23" s="202"/>
      <c r="E23" s="202"/>
      <c r="F23" s="202"/>
      <c r="G23" s="202"/>
      <c r="H23" s="202"/>
    </row>
    <row r="24" spans="2:8" ht="21" x14ac:dyDescent="0.25">
      <c r="C24" s="162"/>
      <c r="D24" s="23"/>
      <c r="E24" s="23"/>
      <c r="F24" s="23"/>
      <c r="G24" s="23"/>
      <c r="H24" s="23"/>
    </row>
    <row r="25" spans="2:8" ht="19.5" customHeight="1" x14ac:dyDescent="0.25">
      <c r="B25" s="206" t="s">
        <v>21</v>
      </c>
      <c r="C25" s="206"/>
      <c r="D25" s="206"/>
      <c r="E25" s="206"/>
      <c r="F25" s="206"/>
      <c r="G25" s="206"/>
      <c r="H25" s="206"/>
    </row>
    <row r="26" spans="2:8" ht="19.5" customHeight="1" x14ac:dyDescent="0.25">
      <c r="B26" s="206" t="s">
        <v>22</v>
      </c>
      <c r="C26" s="206"/>
      <c r="D26" s="206"/>
      <c r="E26" s="206"/>
      <c r="F26" s="206"/>
      <c r="G26" s="206"/>
      <c r="H26" s="206"/>
    </row>
    <row r="27" spans="2:8" ht="20.25" customHeight="1" x14ac:dyDescent="0.25"/>
    <row r="28" spans="2:8" ht="30" customHeight="1" x14ac:dyDescent="0.25">
      <c r="B28" s="163" t="s">
        <v>23</v>
      </c>
    </row>
    <row r="29" spans="2:8" ht="23.25" customHeight="1" x14ac:dyDescent="0.25">
      <c r="B29" s="161" t="s">
        <v>24</v>
      </c>
      <c r="C29" s="23"/>
      <c r="D29" s="23"/>
      <c r="E29" s="23"/>
      <c r="F29" s="23"/>
      <c r="G29" s="23"/>
      <c r="H29" s="23"/>
    </row>
    <row r="30" spans="2:8" ht="67.5" customHeight="1" x14ac:dyDescent="0.25"/>
    <row r="31" spans="2:8" ht="33.75" customHeight="1" x14ac:dyDescent="0.25"/>
    <row r="32" spans="2:8" ht="23.25" customHeight="1" x14ac:dyDescent="0.25"/>
    <row r="33" spans="2:8" ht="36.75" customHeight="1" x14ac:dyDescent="0.25"/>
    <row r="34" spans="2:8" ht="33" customHeight="1" x14ac:dyDescent="0.25"/>
    <row r="35" spans="2:8" ht="38.25" customHeight="1" x14ac:dyDescent="0.25">
      <c r="B35" s="12"/>
    </row>
    <row r="36" spans="2:8" ht="21.75" customHeight="1" x14ac:dyDescent="0.25">
      <c r="B36" s="3"/>
      <c r="C36" s="4"/>
      <c r="D36" s="5"/>
      <c r="E36" s="5"/>
      <c r="F36" s="5"/>
      <c r="G36" s="5"/>
      <c r="H36" s="5"/>
    </row>
    <row r="37" spans="2:8" ht="19.5" customHeight="1" x14ac:dyDescent="0.25">
      <c r="B37" s="13"/>
    </row>
    <row r="38" spans="2:8" ht="19.5" customHeight="1" x14ac:dyDescent="0.25">
      <c r="B38" s="13"/>
    </row>
    <row r="39" spans="2:8" ht="17.25" customHeight="1" x14ac:dyDescent="0.25">
      <c r="B39" s="13"/>
    </row>
    <row r="40" spans="2:8" ht="28.5" customHeight="1" x14ac:dyDescent="0.25">
      <c r="B40" s="13"/>
      <c r="C40" s="204"/>
      <c r="D40" s="204"/>
      <c r="E40" s="204"/>
      <c r="F40" s="204"/>
      <c r="G40" s="204"/>
      <c r="H40" s="204"/>
    </row>
  </sheetData>
  <mergeCells count="20">
    <mergeCell ref="B12:H12"/>
    <mergeCell ref="B10:H10"/>
    <mergeCell ref="B5:H5"/>
    <mergeCell ref="B8:H8"/>
    <mergeCell ref="B11:H11"/>
    <mergeCell ref="B9:H9"/>
    <mergeCell ref="B6:H6"/>
    <mergeCell ref="B2:C3"/>
    <mergeCell ref="B21:H21"/>
    <mergeCell ref="B20:H20"/>
    <mergeCell ref="B19:H19"/>
    <mergeCell ref="B13:H13"/>
    <mergeCell ref="C40:H40"/>
    <mergeCell ref="B18:H18"/>
    <mergeCell ref="B23:H23"/>
    <mergeCell ref="B22:H22"/>
    <mergeCell ref="B17:H17"/>
    <mergeCell ref="B25:H25"/>
    <mergeCell ref="B26:H26"/>
    <mergeCell ref="B14:H14"/>
  </mergeCells>
  <pageMargins left="0.7" right="0.7" top="0.75" bottom="0.75" header="0.3" footer="0.3"/>
  <pageSetup scale="71" fitToHeight="0" orientation="portrait" r:id="rId1"/>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C852-C51F-4BFE-B0D2-3C5BBAC05791}">
  <sheetPr>
    <tabColor rgb="FF1A99B2"/>
    <pageSetUpPr fitToPage="1"/>
  </sheetPr>
  <dimension ref="A1:T17"/>
  <sheetViews>
    <sheetView zoomScaleNormal="100" zoomScaleSheetLayoutView="145" workbookViewId="0">
      <selection activeCell="O28" sqref="O28"/>
    </sheetView>
  </sheetViews>
  <sheetFormatPr defaultColWidth="8.85546875" defaultRowHeight="15" x14ac:dyDescent="0.25"/>
  <cols>
    <col min="1" max="1" width="8.85546875" style="42"/>
    <col min="2" max="2" width="9.5703125" style="42" customWidth="1"/>
    <col min="3" max="3" width="10.42578125" style="42" bestFit="1" customWidth="1"/>
    <col min="4" max="4" width="9.5703125" style="42" bestFit="1" customWidth="1"/>
    <col min="5" max="6" width="8.85546875" style="42"/>
    <col min="7" max="7" width="9" style="42" bestFit="1" customWidth="1"/>
    <col min="8" max="8" width="6" style="42" customWidth="1"/>
    <col min="9" max="9" width="8.85546875" style="42" customWidth="1"/>
    <col min="10" max="10" width="7.85546875" style="42" customWidth="1"/>
    <col min="11" max="11" width="8.85546875" style="42"/>
    <col min="12" max="12" width="10.85546875" style="42" bestFit="1" customWidth="1"/>
    <col min="13" max="13" width="11.140625" style="42" bestFit="1" customWidth="1"/>
    <col min="14" max="14" width="7.42578125" style="42" bestFit="1" customWidth="1"/>
    <col min="15" max="15" width="10.85546875" style="42" bestFit="1" customWidth="1"/>
    <col min="16" max="16" width="5.42578125" style="42" bestFit="1" customWidth="1"/>
    <col min="17" max="17" width="9.42578125" style="42" customWidth="1"/>
    <col min="18" max="18" width="9" style="42" bestFit="1" customWidth="1"/>
    <col min="19" max="19" width="8" style="42" bestFit="1" customWidth="1"/>
    <col min="20" max="20" width="7.85546875" style="42" bestFit="1" customWidth="1"/>
    <col min="21" max="22" width="9.85546875" style="42" customWidth="1"/>
    <col min="23" max="16384" width="8.85546875" style="42"/>
  </cols>
  <sheetData>
    <row r="1" spans="1:20" s="92" customFormat="1" ht="34.700000000000003" customHeight="1" thickBot="1" x14ac:dyDescent="0.3">
      <c r="A1" s="87" t="str">
        <f>CompanyName</f>
        <v>Operator Name</v>
      </c>
      <c r="B1" s="88"/>
      <c r="D1" s="88"/>
      <c r="E1" s="89" t="str">
        <f>Checklist!B2</f>
        <v>Facility Name / Permit Numbers</v>
      </c>
      <c r="F1" s="88"/>
      <c r="G1" s="88"/>
      <c r="I1" s="93" t="str">
        <f>Checklist!E1</f>
        <v>Jul - Sep 2024</v>
      </c>
      <c r="K1" s="94"/>
      <c r="L1" s="93" t="str">
        <f>Checklist!G1</f>
        <v>(3Q2024)</v>
      </c>
    </row>
    <row r="2" spans="1:20" ht="23.25" x14ac:dyDescent="0.25">
      <c r="A2" s="191" t="s">
        <v>175</v>
      </c>
      <c r="B2" s="44"/>
      <c r="C2" s="44"/>
      <c r="D2" s="45"/>
      <c r="E2" s="45"/>
      <c r="F2" s="45"/>
      <c r="G2" s="45"/>
      <c r="I2" s="45"/>
      <c r="J2" s="68" t="s">
        <v>176</v>
      </c>
      <c r="K2" s="45"/>
      <c r="L2" s="44"/>
    </row>
    <row r="3" spans="1:20" ht="45" x14ac:dyDescent="0.25">
      <c r="A3" s="69" t="s">
        <v>177</v>
      </c>
      <c r="B3" s="69" t="s">
        <v>178</v>
      </c>
      <c r="C3" s="69" t="s">
        <v>69</v>
      </c>
      <c r="D3" s="69" t="s">
        <v>179</v>
      </c>
      <c r="E3" s="69" t="s">
        <v>180</v>
      </c>
      <c r="F3" s="69" t="s">
        <v>181</v>
      </c>
      <c r="G3" s="69" t="s">
        <v>182</v>
      </c>
      <c r="H3" s="69" t="s">
        <v>183</v>
      </c>
      <c r="I3" s="69" t="s">
        <v>184</v>
      </c>
      <c r="J3" s="69" t="s">
        <v>185</v>
      </c>
      <c r="K3" s="69" t="s">
        <v>186</v>
      </c>
      <c r="L3" s="69" t="s">
        <v>187</v>
      </c>
      <c r="M3" s="69" t="s">
        <v>188</v>
      </c>
      <c r="N3" s="69" t="s">
        <v>189</v>
      </c>
      <c r="O3" s="69" t="s">
        <v>190</v>
      </c>
      <c r="P3" s="69" t="s">
        <v>191</v>
      </c>
      <c r="Q3" s="69" t="s">
        <v>192</v>
      </c>
      <c r="R3" s="69" t="s">
        <v>193</v>
      </c>
      <c r="S3" s="69" t="s">
        <v>194</v>
      </c>
      <c r="T3" s="69" t="s">
        <v>195</v>
      </c>
    </row>
    <row r="4" spans="1:20" x14ac:dyDescent="0.25">
      <c r="A4" s="70" t="s">
        <v>196</v>
      </c>
      <c r="B4" s="70" t="s">
        <v>197</v>
      </c>
      <c r="C4" s="71">
        <v>44284</v>
      </c>
      <c r="D4" s="72">
        <v>12</v>
      </c>
      <c r="E4" s="72">
        <v>35</v>
      </c>
      <c r="F4" s="72">
        <v>100</v>
      </c>
      <c r="G4" s="72">
        <f>gwmon[[#This Row],[TOC elevation]]-gwmon[[#This Row],[Depth to water (Ft)]]</f>
        <v>88</v>
      </c>
      <c r="H4" s="72">
        <v>7.1</v>
      </c>
      <c r="I4" s="72" t="s">
        <v>198</v>
      </c>
      <c r="J4" s="72">
        <v>10.5</v>
      </c>
      <c r="K4" s="72">
        <v>86.8</v>
      </c>
      <c r="L4" s="72">
        <v>10.3</v>
      </c>
      <c r="M4" s="72">
        <v>44.3</v>
      </c>
      <c r="N4" s="72">
        <v>265</v>
      </c>
      <c r="O4" s="72" t="s">
        <v>198</v>
      </c>
      <c r="P4" s="72">
        <v>1370</v>
      </c>
      <c r="Q4" s="72" t="s">
        <v>199</v>
      </c>
      <c r="R4" s="72">
        <v>583</v>
      </c>
      <c r="S4" s="72" t="s">
        <v>198</v>
      </c>
      <c r="T4" s="72">
        <v>66.3</v>
      </c>
    </row>
    <row r="5" spans="1:20" x14ac:dyDescent="0.25">
      <c r="A5" s="70" t="s">
        <v>196</v>
      </c>
      <c r="B5" s="73" t="s">
        <v>200</v>
      </c>
      <c r="C5" s="73"/>
      <c r="D5" s="74"/>
      <c r="E5" s="74"/>
      <c r="F5" s="74"/>
      <c r="G5" s="75">
        <f>gwmon[[#This Row],[TOC elevation]]-gwmon[[#This Row],[Depth to water (Ft)]]</f>
        <v>0</v>
      </c>
      <c r="H5" s="74"/>
      <c r="I5" s="74"/>
      <c r="J5" s="74"/>
      <c r="K5" s="74"/>
      <c r="L5" s="74"/>
      <c r="M5" s="74"/>
      <c r="N5" s="74"/>
      <c r="O5" s="72"/>
      <c r="P5" s="74"/>
      <c r="Q5" s="74"/>
      <c r="R5" s="74"/>
      <c r="S5" s="72"/>
      <c r="T5" s="74"/>
    </row>
    <row r="6" spans="1:20" x14ac:dyDescent="0.25">
      <c r="A6" s="70"/>
      <c r="B6" s="73"/>
      <c r="C6" s="73"/>
      <c r="D6" s="74"/>
      <c r="E6" s="74"/>
      <c r="F6" s="74"/>
      <c r="G6" s="75">
        <f>gwmon[[#This Row],[TOC elevation]]-gwmon[[#This Row],[Depth to water (Ft)]]</f>
        <v>0</v>
      </c>
      <c r="H6" s="74"/>
      <c r="I6" s="74"/>
      <c r="J6" s="74"/>
      <c r="K6" s="74"/>
      <c r="L6" s="74"/>
      <c r="M6" s="74"/>
      <c r="N6" s="74"/>
      <c r="O6" s="72"/>
      <c r="P6" s="74"/>
      <c r="Q6" s="74"/>
      <c r="R6" s="74"/>
      <c r="S6" s="72"/>
      <c r="T6" s="74"/>
    </row>
    <row r="7" spans="1:20" x14ac:dyDescent="0.25">
      <c r="A7" s="70" t="s">
        <v>201</v>
      </c>
      <c r="B7" s="70" t="s">
        <v>197</v>
      </c>
      <c r="C7" s="71">
        <v>44284</v>
      </c>
      <c r="D7" s="72">
        <v>25</v>
      </c>
      <c r="E7" s="72">
        <v>35</v>
      </c>
      <c r="F7" s="72">
        <v>101</v>
      </c>
      <c r="G7" s="72">
        <f>gwmon[[#This Row],[TOC elevation]]-gwmon[[#This Row],[Depth to water (Ft)]]</f>
        <v>76</v>
      </c>
      <c r="H7" s="72">
        <v>7.3</v>
      </c>
      <c r="I7" s="72" t="s">
        <v>198</v>
      </c>
      <c r="J7" s="72">
        <v>7.99</v>
      </c>
      <c r="K7" s="72">
        <v>159</v>
      </c>
      <c r="L7" s="72">
        <v>227</v>
      </c>
      <c r="M7" s="72">
        <v>226</v>
      </c>
      <c r="N7" s="72">
        <v>1890</v>
      </c>
      <c r="O7" s="72" t="s">
        <v>198</v>
      </c>
      <c r="P7" s="72">
        <v>1620</v>
      </c>
      <c r="Q7" s="72" t="s">
        <v>198</v>
      </c>
      <c r="R7" s="72">
        <v>612</v>
      </c>
      <c r="S7" s="72" t="s">
        <v>198</v>
      </c>
      <c r="T7" s="72">
        <v>104</v>
      </c>
    </row>
    <row r="8" spans="1:20" x14ac:dyDescent="0.25">
      <c r="A8" s="70" t="s">
        <v>201</v>
      </c>
      <c r="B8" s="73" t="s">
        <v>200</v>
      </c>
      <c r="C8" s="73"/>
      <c r="D8" s="74"/>
      <c r="E8" s="74"/>
      <c r="F8" s="74"/>
      <c r="G8" s="75">
        <f>gwmon[[#This Row],[TOC elevation]]-gwmon[[#This Row],[Depth to water (Ft)]]</f>
        <v>0</v>
      </c>
      <c r="H8" s="74"/>
      <c r="I8" s="74"/>
      <c r="J8" s="74"/>
      <c r="K8" s="74"/>
      <c r="L8" s="74"/>
      <c r="M8" s="74"/>
      <c r="N8" s="74"/>
      <c r="O8" s="72"/>
      <c r="P8" s="74"/>
      <c r="Q8" s="74"/>
      <c r="R8" s="74"/>
      <c r="S8" s="72"/>
      <c r="T8" s="74"/>
    </row>
    <row r="9" spans="1:20" x14ac:dyDescent="0.25">
      <c r="A9" s="70"/>
      <c r="B9" s="73"/>
      <c r="C9" s="73"/>
      <c r="D9" s="74"/>
      <c r="E9" s="74"/>
      <c r="F9" s="74"/>
      <c r="G9" s="75">
        <f>gwmon[[#This Row],[TOC elevation]]-gwmon[[#This Row],[Depth to water (Ft)]]</f>
        <v>0</v>
      </c>
      <c r="H9" s="74"/>
      <c r="I9" s="74"/>
      <c r="J9" s="74"/>
      <c r="K9" s="74"/>
      <c r="L9" s="74"/>
      <c r="M9" s="74"/>
      <c r="N9" s="74"/>
      <c r="O9" s="72"/>
      <c r="P9" s="74"/>
      <c r="Q9" s="74"/>
      <c r="R9" s="74"/>
      <c r="S9" s="72"/>
      <c r="T9" s="74"/>
    </row>
    <row r="10" spans="1:20" x14ac:dyDescent="0.25">
      <c r="A10" s="70" t="s">
        <v>202</v>
      </c>
      <c r="B10" s="70" t="s">
        <v>197</v>
      </c>
      <c r="C10" s="71">
        <v>44284</v>
      </c>
      <c r="D10" s="38">
        <v>19</v>
      </c>
      <c r="E10" s="38">
        <v>30</v>
      </c>
      <c r="F10" s="38">
        <v>95</v>
      </c>
      <c r="G10" s="38">
        <f>gwmon[[#This Row],[TOC elevation]]-gwmon[[#This Row],[Depth to water (Ft)]]</f>
        <v>76</v>
      </c>
      <c r="H10" s="72">
        <v>7.1</v>
      </c>
      <c r="I10" s="72" t="s">
        <v>198</v>
      </c>
      <c r="J10" s="72">
        <v>10.5</v>
      </c>
      <c r="K10" s="72">
        <v>86.8</v>
      </c>
      <c r="L10" s="72">
        <v>10.3</v>
      </c>
      <c r="M10" s="72">
        <v>44.3</v>
      </c>
      <c r="N10" s="72">
        <v>265</v>
      </c>
      <c r="O10" s="72" t="s">
        <v>198</v>
      </c>
      <c r="P10" s="72">
        <v>1370</v>
      </c>
      <c r="Q10" s="72" t="s">
        <v>199</v>
      </c>
      <c r="R10" s="72">
        <v>583</v>
      </c>
      <c r="S10" s="72" t="s">
        <v>198</v>
      </c>
      <c r="T10" s="72">
        <v>66.3</v>
      </c>
    </row>
    <row r="11" spans="1:20" x14ac:dyDescent="0.25">
      <c r="A11" s="70" t="s">
        <v>202</v>
      </c>
      <c r="B11" s="73" t="s">
        <v>200</v>
      </c>
      <c r="C11" s="73"/>
      <c r="D11" s="74"/>
      <c r="E11" s="74"/>
      <c r="F11" s="74"/>
      <c r="G11" s="75">
        <f>gwmon[[#This Row],[TOC elevation]]-gwmon[[#This Row],[Depth to water (Ft)]]</f>
        <v>0</v>
      </c>
      <c r="H11" s="74"/>
      <c r="I11" s="74"/>
      <c r="J11" s="74"/>
      <c r="K11" s="74"/>
      <c r="L11" s="74"/>
      <c r="M11" s="74"/>
      <c r="N11" s="74"/>
      <c r="O11" s="72"/>
      <c r="P11" s="74"/>
      <c r="Q11" s="74"/>
      <c r="R11" s="74"/>
      <c r="S11" s="72"/>
      <c r="T11" s="74"/>
    </row>
    <row r="12" spans="1:20" x14ac:dyDescent="0.25">
      <c r="A12" s="70"/>
      <c r="B12" s="73"/>
      <c r="C12" s="73"/>
      <c r="D12" s="74"/>
      <c r="E12" s="74"/>
      <c r="F12" s="74"/>
      <c r="G12" s="75">
        <f>gwmon[[#This Row],[TOC elevation]]-gwmon[[#This Row],[Depth to water (Ft)]]</f>
        <v>0</v>
      </c>
      <c r="H12" s="74"/>
      <c r="I12" s="74"/>
      <c r="J12" s="74"/>
      <c r="K12" s="74"/>
      <c r="L12" s="74"/>
      <c r="M12" s="74"/>
      <c r="N12" s="74"/>
      <c r="O12" s="72"/>
      <c r="P12" s="74"/>
      <c r="Q12" s="74"/>
      <c r="R12" s="74"/>
      <c r="S12" s="72"/>
      <c r="T12" s="74"/>
    </row>
    <row r="15" spans="1:20" x14ac:dyDescent="0.25">
      <c r="A15" s="200" t="s">
        <v>203</v>
      </c>
    </row>
    <row r="16" spans="1:20" x14ac:dyDescent="0.25">
      <c r="A16" s="200" t="s">
        <v>204</v>
      </c>
    </row>
    <row r="17" spans="1:1" x14ac:dyDescent="0.25">
      <c r="A17" s="200" t="s">
        <v>205</v>
      </c>
    </row>
  </sheetData>
  <phoneticPr fontId="26" type="noConversion"/>
  <printOptions horizontalCentered="1"/>
  <pageMargins left="0.25" right="0.25" top="0.75" bottom="0.75" header="0.3" footer="0.3"/>
  <pageSetup scale="64" fitToHeight="0" orientation="landscape" horizontalDpi="300" verticalDpi="300" r:id="rId1"/>
  <headerFooter differentFirst="1" alignWithMargins="0">
    <oddFoote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2CE3-8E03-46B8-8EB8-04A4648A2B14}">
  <sheetPr>
    <tabColor rgb="FF996633"/>
  </sheetPr>
  <dimension ref="A1:S17"/>
  <sheetViews>
    <sheetView workbookViewId="0">
      <selection activeCell="I31" sqref="I31"/>
    </sheetView>
  </sheetViews>
  <sheetFormatPr defaultRowHeight="15" x14ac:dyDescent="0.25"/>
  <cols>
    <col min="2" max="2" width="13.28515625" customWidth="1"/>
    <col min="3" max="4" width="9.7109375" bestFit="1" customWidth="1"/>
    <col min="8" max="8" width="7.85546875" customWidth="1"/>
    <col min="9" max="9" width="12.5703125" customWidth="1"/>
    <col min="10" max="10" width="9" customWidth="1"/>
    <col min="13" max="13" width="11.140625" customWidth="1"/>
    <col min="14" max="14" width="12" bestFit="1" customWidth="1"/>
    <col min="15" max="15" width="10.42578125" customWidth="1"/>
    <col min="16" max="16" width="10" customWidth="1"/>
  </cols>
  <sheetData>
    <row r="1" spans="1:19" s="92" customFormat="1" ht="34.700000000000003" customHeight="1" thickBot="1" x14ac:dyDescent="0.3">
      <c r="A1" s="87" t="str">
        <f>CompanyName</f>
        <v>Operator Name</v>
      </c>
      <c r="B1" s="87"/>
      <c r="C1" s="88"/>
      <c r="E1" s="88"/>
      <c r="F1" s="89" t="str">
        <f>Checklist!B2</f>
        <v>Facility Name / Permit Numbers</v>
      </c>
      <c r="G1" s="88"/>
      <c r="H1" s="88"/>
      <c r="I1" s="88"/>
      <c r="K1" s="93" t="str">
        <f>Checklist!E1</f>
        <v>Jul - Sep 2024</v>
      </c>
      <c r="M1" s="94"/>
      <c r="N1" s="93" t="str">
        <f>Checklist!G1</f>
        <v>(3Q2024)</v>
      </c>
    </row>
    <row r="2" spans="1:19" s="42" customFormat="1" ht="23.25" x14ac:dyDescent="0.25">
      <c r="A2" s="191" t="s">
        <v>206</v>
      </c>
      <c r="B2" s="191"/>
      <c r="C2" s="44"/>
      <c r="D2" s="44"/>
      <c r="E2" s="45"/>
      <c r="F2" s="45"/>
      <c r="G2" s="45"/>
      <c r="H2" s="45"/>
      <c r="I2" s="45"/>
      <c r="K2" s="45"/>
      <c r="L2" s="68"/>
      <c r="M2" s="45"/>
      <c r="N2" s="44"/>
    </row>
    <row r="3" spans="1:19" s="42" customFormat="1" ht="45" x14ac:dyDescent="0.25">
      <c r="A3" s="69" t="s">
        <v>178</v>
      </c>
      <c r="B3" s="69" t="s">
        <v>207</v>
      </c>
      <c r="C3" s="69" t="s">
        <v>69</v>
      </c>
      <c r="D3" s="69" t="s">
        <v>179</v>
      </c>
      <c r="E3" s="69" t="s">
        <v>208</v>
      </c>
      <c r="F3" s="69" t="s">
        <v>209</v>
      </c>
      <c r="G3" s="69" t="s">
        <v>210</v>
      </c>
      <c r="H3" s="69" t="s">
        <v>211</v>
      </c>
      <c r="I3" s="69" t="s">
        <v>212</v>
      </c>
      <c r="J3" s="69" t="s">
        <v>213</v>
      </c>
      <c r="K3" s="69" t="s">
        <v>214</v>
      </c>
      <c r="L3" s="69" t="s">
        <v>215</v>
      </c>
      <c r="M3" s="69" t="s">
        <v>216</v>
      </c>
      <c r="N3" s="69" t="s">
        <v>217</v>
      </c>
      <c r="O3" s="69" t="s">
        <v>218</v>
      </c>
      <c r="P3" s="69" t="s">
        <v>219</v>
      </c>
      <c r="Q3" s="69" t="s">
        <v>220</v>
      </c>
      <c r="R3" s="69" t="s">
        <v>221</v>
      </c>
      <c r="S3" s="69" t="s">
        <v>222</v>
      </c>
    </row>
    <row r="4" spans="1:19" s="42" customFormat="1" x14ac:dyDescent="0.25">
      <c r="A4" s="70"/>
      <c r="B4" s="70"/>
      <c r="C4" s="71"/>
      <c r="D4" s="72">
        <v>12</v>
      </c>
      <c r="E4" s="72">
        <v>35</v>
      </c>
      <c r="F4" s="72">
        <v>100</v>
      </c>
      <c r="G4" s="72">
        <f>gwmon15[[#This Row],[TOC elevation (Ft)]]-gwmon15[[#This Row],[Depth to water (Ft)]]</f>
        <v>88</v>
      </c>
      <c r="H4" s="72">
        <v>7.1</v>
      </c>
      <c r="I4" s="72"/>
      <c r="J4" s="72" t="s">
        <v>198</v>
      </c>
      <c r="K4" s="72">
        <v>10.5</v>
      </c>
      <c r="L4" s="72">
        <v>86.8</v>
      </c>
      <c r="M4" s="72">
        <v>10.3</v>
      </c>
      <c r="N4" s="72">
        <v>44.3</v>
      </c>
      <c r="O4" s="72">
        <v>265</v>
      </c>
      <c r="P4" s="72" t="s">
        <v>198</v>
      </c>
      <c r="Q4" s="72">
        <v>1370</v>
      </c>
      <c r="R4" s="72" t="s">
        <v>199</v>
      </c>
      <c r="S4" s="72">
        <v>583</v>
      </c>
    </row>
    <row r="5" spans="1:19" s="42" customFormat="1" x14ac:dyDescent="0.25">
      <c r="A5" s="73"/>
      <c r="B5" s="70"/>
      <c r="C5" s="73"/>
      <c r="D5" s="74"/>
      <c r="E5" s="74"/>
      <c r="F5" s="74"/>
      <c r="G5" s="75">
        <f>gwmon15[[#This Row],[TOC elevation (Ft)]]-gwmon15[[#This Row],[Depth to water (Ft)]]</f>
        <v>0</v>
      </c>
      <c r="H5" s="74"/>
      <c r="I5" s="74"/>
      <c r="J5" s="74"/>
      <c r="K5" s="74"/>
      <c r="L5" s="74"/>
      <c r="M5" s="74"/>
      <c r="N5" s="74"/>
      <c r="O5" s="74"/>
      <c r="P5" s="72"/>
      <c r="Q5" s="74"/>
      <c r="R5" s="74"/>
      <c r="S5" s="74"/>
    </row>
    <row r="6" spans="1:19" s="42" customFormat="1" x14ac:dyDescent="0.25">
      <c r="A6" s="73"/>
      <c r="B6" s="70"/>
      <c r="C6" s="73"/>
      <c r="D6" s="74"/>
      <c r="E6" s="74"/>
      <c r="F6" s="74"/>
      <c r="G6" s="75">
        <f>gwmon15[[#This Row],[TOC elevation (Ft)]]-gwmon15[[#This Row],[Depth to water (Ft)]]</f>
        <v>0</v>
      </c>
      <c r="H6" s="74"/>
      <c r="I6" s="74"/>
      <c r="J6" s="74"/>
      <c r="K6" s="74"/>
      <c r="L6" s="74"/>
      <c r="M6" s="74"/>
      <c r="N6" s="74"/>
      <c r="O6" s="74"/>
      <c r="P6" s="72"/>
      <c r="Q6" s="74"/>
      <c r="R6" s="74"/>
      <c r="S6" s="74"/>
    </row>
    <row r="7" spans="1:19" s="42" customFormat="1" x14ac:dyDescent="0.25">
      <c r="A7" s="70"/>
      <c r="B7" s="70"/>
      <c r="C7" s="71"/>
      <c r="D7" s="72">
        <v>25</v>
      </c>
      <c r="E7" s="72">
        <v>35</v>
      </c>
      <c r="F7" s="72">
        <v>101</v>
      </c>
      <c r="G7" s="72">
        <f>gwmon15[[#This Row],[TOC elevation (Ft)]]-gwmon15[[#This Row],[Depth to water (Ft)]]</f>
        <v>76</v>
      </c>
      <c r="H7" s="72">
        <v>7.3</v>
      </c>
      <c r="I7" s="72"/>
      <c r="J7" s="72" t="s">
        <v>198</v>
      </c>
      <c r="K7" s="72">
        <v>7.99</v>
      </c>
      <c r="L7" s="72">
        <v>159</v>
      </c>
      <c r="M7" s="72">
        <v>227</v>
      </c>
      <c r="N7" s="72">
        <v>226</v>
      </c>
      <c r="O7" s="72">
        <v>1890</v>
      </c>
      <c r="P7" s="72" t="s">
        <v>198</v>
      </c>
      <c r="Q7" s="72">
        <v>1620</v>
      </c>
      <c r="R7" s="72" t="s">
        <v>198</v>
      </c>
      <c r="S7" s="72">
        <v>612</v>
      </c>
    </row>
    <row r="8" spans="1:19" s="42" customFormat="1" x14ac:dyDescent="0.25">
      <c r="A8" s="73"/>
      <c r="B8" s="70"/>
      <c r="C8" s="73"/>
      <c r="D8" s="74"/>
      <c r="E8" s="74"/>
      <c r="F8" s="74"/>
      <c r="G8" s="75">
        <f>gwmon15[[#This Row],[TOC elevation (Ft)]]-gwmon15[[#This Row],[Depth to water (Ft)]]</f>
        <v>0</v>
      </c>
      <c r="H8" s="74"/>
      <c r="I8" s="74"/>
      <c r="J8" s="74"/>
      <c r="K8" s="74"/>
      <c r="L8" s="74"/>
      <c r="M8" s="74"/>
      <c r="N8" s="74"/>
      <c r="O8" s="74"/>
      <c r="P8" s="72"/>
      <c r="Q8" s="74"/>
      <c r="R8" s="74"/>
      <c r="S8" s="74"/>
    </row>
    <row r="9" spans="1:19" s="42" customFormat="1" x14ac:dyDescent="0.25">
      <c r="A9" s="73"/>
      <c r="B9" s="70"/>
      <c r="C9" s="73"/>
      <c r="D9" s="74"/>
      <c r="E9" s="74"/>
      <c r="F9" s="74"/>
      <c r="G9" s="75">
        <f>gwmon15[[#This Row],[TOC elevation (Ft)]]-gwmon15[[#This Row],[Depth to water (Ft)]]</f>
        <v>0</v>
      </c>
      <c r="H9" s="74"/>
      <c r="I9" s="74"/>
      <c r="J9" s="74"/>
      <c r="K9" s="74"/>
      <c r="L9" s="74"/>
      <c r="M9" s="74"/>
      <c r="N9" s="74"/>
      <c r="O9" s="74"/>
      <c r="P9" s="72"/>
      <c r="Q9" s="74"/>
      <c r="R9" s="74"/>
      <c r="S9" s="74"/>
    </row>
    <row r="10" spans="1:19" s="42" customFormat="1" x14ac:dyDescent="0.25">
      <c r="A10" s="70"/>
      <c r="B10" s="70"/>
      <c r="C10" s="71"/>
      <c r="D10" s="38">
        <v>19</v>
      </c>
      <c r="E10" s="38">
        <v>30</v>
      </c>
      <c r="F10" s="38">
        <v>95</v>
      </c>
      <c r="G10" s="38">
        <f>gwmon15[[#This Row],[TOC elevation (Ft)]]-gwmon15[[#This Row],[Depth to water (Ft)]]</f>
        <v>76</v>
      </c>
      <c r="H10" s="72">
        <v>7.1</v>
      </c>
      <c r="I10" s="72"/>
      <c r="J10" s="72" t="s">
        <v>198</v>
      </c>
      <c r="K10" s="72">
        <v>10.5</v>
      </c>
      <c r="L10" s="72">
        <v>86.8</v>
      </c>
      <c r="M10" s="72">
        <v>10.3</v>
      </c>
      <c r="N10" s="72">
        <v>44.3</v>
      </c>
      <c r="O10" s="72">
        <v>265</v>
      </c>
      <c r="P10" s="72" t="s">
        <v>198</v>
      </c>
      <c r="Q10" s="72">
        <v>1370</v>
      </c>
      <c r="R10" s="72" t="s">
        <v>199</v>
      </c>
      <c r="S10" s="72">
        <v>583</v>
      </c>
    </row>
    <row r="11" spans="1:19" s="42" customFormat="1" x14ac:dyDescent="0.25">
      <c r="A11" s="73"/>
      <c r="B11" s="70"/>
      <c r="C11" s="73"/>
      <c r="D11" s="74"/>
      <c r="E11" s="74"/>
      <c r="F11" s="74"/>
      <c r="G11" s="75">
        <f>gwmon15[[#This Row],[TOC elevation (Ft)]]-gwmon15[[#This Row],[Depth to water (Ft)]]</f>
        <v>0</v>
      </c>
      <c r="H11" s="74"/>
      <c r="I11" s="74"/>
      <c r="J11" s="74"/>
      <c r="K11" s="74"/>
      <c r="L11" s="74"/>
      <c r="M11" s="74"/>
      <c r="N11" s="74"/>
      <c r="O11" s="74"/>
      <c r="P11" s="72"/>
      <c r="Q11" s="74"/>
      <c r="R11" s="74"/>
      <c r="S11" s="74"/>
    </row>
    <row r="12" spans="1:19" s="42" customFormat="1" x14ac:dyDescent="0.25">
      <c r="A12" s="70"/>
      <c r="B12" s="73"/>
      <c r="C12" s="73"/>
      <c r="D12" s="74"/>
      <c r="E12" s="74"/>
      <c r="F12" s="74"/>
      <c r="G12" s="75">
        <f>gwmon15[[#This Row],[TOC elevation (Ft)]]-gwmon15[[#This Row],[Depth to water (Ft)]]</f>
        <v>0</v>
      </c>
      <c r="H12" s="74"/>
      <c r="I12" s="74"/>
      <c r="J12" s="74"/>
      <c r="K12" s="74"/>
      <c r="L12" s="74"/>
      <c r="M12" s="74"/>
      <c r="N12" s="74"/>
      <c r="O12" s="74"/>
      <c r="P12" s="72"/>
      <c r="Q12" s="74"/>
      <c r="R12" s="74"/>
      <c r="S12" s="74"/>
    </row>
    <row r="13" spans="1:19" s="42" customFormat="1" x14ac:dyDescent="0.25"/>
    <row r="14" spans="1:19" s="42" customFormat="1" x14ac:dyDescent="0.25"/>
    <row r="15" spans="1:19" s="42" customFormat="1" x14ac:dyDescent="0.25">
      <c r="A15" s="200" t="s">
        <v>203</v>
      </c>
      <c r="B15" s="200"/>
    </row>
    <row r="16" spans="1:19" s="42" customFormat="1" x14ac:dyDescent="0.25">
      <c r="A16" s="200" t="s">
        <v>204</v>
      </c>
      <c r="B16" s="200"/>
    </row>
    <row r="17" spans="1:2" s="42" customFormat="1" x14ac:dyDescent="0.25">
      <c r="A17" s="200" t="s">
        <v>205</v>
      </c>
      <c r="B17" s="200"/>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4893-B9B4-4170-AEC2-68983556A2F4}">
  <sheetPr>
    <tabColor theme="4" tint="0.79998168889431442"/>
    <pageSetUpPr fitToPage="1"/>
  </sheetPr>
  <dimension ref="A1:M29"/>
  <sheetViews>
    <sheetView zoomScaleNormal="100" zoomScaleSheetLayoutView="100" workbookViewId="0">
      <selection activeCell="H23" sqref="H23"/>
    </sheetView>
  </sheetViews>
  <sheetFormatPr defaultColWidth="8.85546875" defaultRowHeight="15" x14ac:dyDescent="0.25"/>
  <cols>
    <col min="1" max="1" width="2.85546875" style="42" customWidth="1"/>
    <col min="2" max="2" width="17" style="42" customWidth="1"/>
    <col min="3" max="3" width="19.42578125" style="42" customWidth="1"/>
    <col min="4" max="4" width="20" style="42" customWidth="1"/>
    <col min="5" max="5" width="21.140625" style="42" customWidth="1"/>
    <col min="6" max="6" width="19.5703125" style="42" customWidth="1"/>
    <col min="7" max="7" width="15.85546875" style="42" customWidth="1"/>
    <col min="8" max="8" width="17.42578125" style="42" customWidth="1"/>
    <col min="9" max="9" width="13.85546875" style="42" customWidth="1"/>
    <col min="10" max="10" width="17.5703125" style="42" customWidth="1"/>
    <col min="11" max="11" width="13.85546875" style="42" customWidth="1"/>
    <col min="12" max="16384" width="8.85546875" style="42"/>
  </cols>
  <sheetData>
    <row r="1" spans="1:13" ht="19.5" thickBot="1" x14ac:dyDescent="0.3">
      <c r="A1" s="86"/>
      <c r="B1" s="87" t="str">
        <f>CompanyName</f>
        <v>Operator Name</v>
      </c>
      <c r="C1" s="88"/>
      <c r="D1" s="89" t="str">
        <f>Checklist!B2</f>
        <v>Facility Name / Permit Numbers</v>
      </c>
      <c r="E1" s="88"/>
      <c r="F1" s="90" t="str">
        <f>Checklist!E1</f>
        <v>Jul - Sep 2024</v>
      </c>
      <c r="G1" s="88"/>
      <c r="H1" s="91" t="str">
        <f>Checklist!G1</f>
        <v>(3Q2024)</v>
      </c>
    </row>
    <row r="2" spans="1:13" ht="26.45" customHeight="1" x14ac:dyDescent="0.25">
      <c r="A2" s="200"/>
      <c r="B2" s="192" t="s">
        <v>223</v>
      </c>
      <c r="C2" s="53"/>
      <c r="D2" s="53"/>
      <c r="E2" s="53"/>
      <c r="F2" s="53"/>
      <c r="G2" s="53"/>
      <c r="H2" s="59"/>
      <c r="I2" s="53"/>
      <c r="J2" s="53"/>
      <c r="K2" s="53"/>
    </row>
    <row r="3" spans="1:13" ht="30" x14ac:dyDescent="0.25">
      <c r="A3" s="21"/>
      <c r="B3" s="31" t="s">
        <v>224</v>
      </c>
      <c r="C3" s="31" t="s">
        <v>225</v>
      </c>
      <c r="D3" s="31" t="s">
        <v>226</v>
      </c>
      <c r="E3" s="31" t="s">
        <v>227</v>
      </c>
      <c r="F3" s="31" t="s">
        <v>228</v>
      </c>
      <c r="G3" s="31" t="s">
        <v>171</v>
      </c>
      <c r="H3" s="60"/>
      <c r="I3" s="60"/>
      <c r="J3" s="60"/>
      <c r="K3" s="60"/>
      <c r="L3" s="60"/>
    </row>
    <row r="4" spans="1:13" x14ac:dyDescent="0.25">
      <c r="A4" s="21"/>
      <c r="B4" s="32" t="s">
        <v>229</v>
      </c>
      <c r="C4" s="32">
        <v>101</v>
      </c>
      <c r="D4" s="33">
        <v>100</v>
      </c>
      <c r="E4" s="33">
        <v>13546</v>
      </c>
      <c r="F4" s="37">
        <v>44208</v>
      </c>
      <c r="G4" s="61" t="s">
        <v>90</v>
      </c>
      <c r="H4" s="62"/>
      <c r="I4" s="62"/>
      <c r="J4" s="62"/>
      <c r="K4" s="62"/>
      <c r="L4" s="62"/>
    </row>
    <row r="5" spans="1:13" x14ac:dyDescent="0.25">
      <c r="A5" s="21"/>
      <c r="B5" s="32" t="s">
        <v>230</v>
      </c>
      <c r="C5" s="32"/>
      <c r="D5" s="33"/>
      <c r="E5" s="33"/>
      <c r="F5" s="33"/>
      <c r="G5" s="61"/>
      <c r="H5" s="62"/>
      <c r="I5" s="62"/>
      <c r="J5" s="62"/>
      <c r="K5" s="62"/>
      <c r="L5" s="62"/>
    </row>
    <row r="6" spans="1:13" x14ac:dyDescent="0.25">
      <c r="A6" s="21"/>
      <c r="B6" s="32"/>
      <c r="C6" s="32"/>
      <c r="D6" s="33"/>
      <c r="E6" s="33"/>
      <c r="F6" s="33"/>
      <c r="G6" s="61"/>
      <c r="H6" s="62"/>
      <c r="I6" s="62"/>
      <c r="J6" s="62"/>
      <c r="K6" s="62"/>
      <c r="L6" s="62"/>
    </row>
    <row r="7" spans="1:13" x14ac:dyDescent="0.25">
      <c r="A7" s="21"/>
      <c r="B7" s="32"/>
      <c r="C7" s="32"/>
      <c r="D7" s="33"/>
      <c r="E7" s="33"/>
      <c r="F7" s="33"/>
      <c r="G7" s="61"/>
      <c r="H7" s="62"/>
      <c r="I7" s="62"/>
      <c r="J7" s="62"/>
      <c r="K7" s="62"/>
      <c r="L7" s="62"/>
    </row>
    <row r="8" spans="1:13" x14ac:dyDescent="0.25">
      <c r="A8" s="21"/>
      <c r="B8" s="32"/>
      <c r="C8" s="32"/>
      <c r="D8" s="33"/>
      <c r="E8" s="33"/>
      <c r="F8" s="33"/>
      <c r="G8" s="61"/>
      <c r="H8" s="62"/>
      <c r="I8" s="62"/>
      <c r="J8" s="62"/>
      <c r="K8" s="62"/>
      <c r="L8" s="62"/>
    </row>
    <row r="9" spans="1:13" x14ac:dyDescent="0.25">
      <c r="A9" s="21"/>
      <c r="B9" s="159"/>
      <c r="C9" s="157" t="s">
        <v>231</v>
      </c>
      <c r="D9" s="158">
        <f>SUBTOTAL(109,roadbase_prod[Volume (cy)])</f>
        <v>100</v>
      </c>
      <c r="E9" s="158"/>
      <c r="F9" s="158"/>
      <c r="G9" s="159"/>
      <c r="H9" s="64"/>
      <c r="I9" s="64"/>
      <c r="J9" s="64"/>
      <c r="K9" s="64"/>
      <c r="L9" s="64"/>
    </row>
    <row r="10" spans="1:13" x14ac:dyDescent="0.25">
      <c r="A10" s="21"/>
      <c r="B10" s="63"/>
      <c r="C10" s="64"/>
      <c r="D10" s="64"/>
      <c r="E10" s="64"/>
      <c r="F10" s="64"/>
      <c r="G10" s="64"/>
      <c r="H10" s="64"/>
      <c r="I10" s="64"/>
      <c r="J10" s="64"/>
      <c r="K10" s="64"/>
    </row>
    <row r="11" spans="1:13" x14ac:dyDescent="0.25">
      <c r="A11" s="21"/>
      <c r="B11" s="63"/>
      <c r="C11" s="64"/>
      <c r="D11" s="64"/>
      <c r="E11" s="64"/>
      <c r="F11" s="64"/>
      <c r="G11" s="64"/>
      <c r="H11" s="64"/>
      <c r="I11" s="64"/>
      <c r="J11" s="64"/>
      <c r="K11" s="64"/>
    </row>
    <row r="12" spans="1:13" ht="23.25" x14ac:dyDescent="0.25">
      <c r="A12" s="21"/>
      <c r="B12" s="192" t="s">
        <v>232</v>
      </c>
      <c r="C12" s="64"/>
      <c r="D12" s="64"/>
      <c r="E12" s="64"/>
      <c r="F12" s="64"/>
      <c r="G12" s="64"/>
      <c r="H12" s="64"/>
      <c r="I12" s="64"/>
      <c r="J12" s="64"/>
      <c r="K12" s="64"/>
    </row>
    <row r="13" spans="1:13" ht="45" x14ac:dyDescent="0.25">
      <c r="A13" s="21"/>
      <c r="B13" s="31" t="s">
        <v>224</v>
      </c>
      <c r="C13" s="126" t="s">
        <v>225</v>
      </c>
      <c r="D13" s="126" t="s">
        <v>226</v>
      </c>
      <c r="E13" s="126" t="s">
        <v>233</v>
      </c>
      <c r="F13" s="126" t="s">
        <v>234</v>
      </c>
      <c r="G13" s="126" t="s">
        <v>235</v>
      </c>
      <c r="H13" s="65"/>
      <c r="I13" s="65"/>
      <c r="J13" s="65"/>
      <c r="K13" s="64"/>
      <c r="L13" s="64"/>
      <c r="M13" s="64"/>
    </row>
    <row r="14" spans="1:13" x14ac:dyDescent="0.25">
      <c r="A14" s="21"/>
      <c r="B14" s="32" t="s">
        <v>229</v>
      </c>
      <c r="C14">
        <v>122</v>
      </c>
      <c r="D14">
        <v>50</v>
      </c>
      <c r="E14" s="177">
        <v>44211</v>
      </c>
      <c r="F14" t="s">
        <v>236</v>
      </c>
      <c r="G14" t="s">
        <v>237</v>
      </c>
      <c r="H14" s="66"/>
      <c r="I14" s="66"/>
      <c r="J14" s="66"/>
      <c r="K14" s="64"/>
      <c r="L14" s="64"/>
      <c r="M14" s="64"/>
    </row>
    <row r="15" spans="1:13" x14ac:dyDescent="0.25">
      <c r="A15" s="21"/>
      <c r="B15" s="32" t="s">
        <v>230</v>
      </c>
      <c r="C15">
        <v>123</v>
      </c>
      <c r="D15">
        <v>20</v>
      </c>
      <c r="E15" s="177">
        <v>44227</v>
      </c>
      <c r="F15" t="s">
        <v>238</v>
      </c>
      <c r="G15" t="s">
        <v>239</v>
      </c>
      <c r="H15" s="67"/>
      <c r="I15" s="67"/>
      <c r="J15" s="67"/>
      <c r="K15" s="64"/>
      <c r="L15" s="64"/>
      <c r="M15" s="64"/>
    </row>
    <row r="16" spans="1:13" x14ac:dyDescent="0.25">
      <c r="A16" s="21"/>
      <c r="B16"/>
      <c r="C16"/>
      <c r="D16"/>
      <c r="E16"/>
      <c r="F16"/>
      <c r="G16"/>
      <c r="H16" s="67"/>
      <c r="I16" s="67"/>
      <c r="J16" s="67"/>
      <c r="K16" s="64"/>
      <c r="L16" s="64"/>
      <c r="M16" s="64"/>
    </row>
    <row r="17" spans="1:12" ht="8.4499999999999993" customHeight="1" x14ac:dyDescent="0.25">
      <c r="A17" s="21"/>
      <c r="B17"/>
      <c r="C17"/>
      <c r="D17"/>
      <c r="E17"/>
      <c r="F17" s="67"/>
      <c r="G17" s="67"/>
      <c r="H17" s="67"/>
      <c r="I17" s="64"/>
      <c r="J17" s="64"/>
      <c r="K17" s="64"/>
    </row>
    <row r="18" spans="1:12" x14ac:dyDescent="0.25">
      <c r="A18" s="21"/>
      <c r="B18" s="175" t="s">
        <v>240</v>
      </c>
      <c r="C18" s="64"/>
      <c r="D18" s="64"/>
      <c r="E18" s="64"/>
      <c r="F18" s="64"/>
      <c r="G18" s="64"/>
      <c r="H18" s="64"/>
      <c r="I18" s="64"/>
      <c r="J18" s="64"/>
      <c r="K18" s="64"/>
    </row>
    <row r="19" spans="1:12" ht="20.45" customHeight="1" x14ac:dyDescent="0.25">
      <c r="A19" s="21"/>
      <c r="B19" s="63"/>
      <c r="C19" s="64"/>
      <c r="D19" s="64"/>
      <c r="E19" s="64"/>
      <c r="F19" s="64"/>
      <c r="G19" s="64"/>
      <c r="H19" s="64"/>
      <c r="I19" s="64"/>
      <c r="J19" s="64"/>
      <c r="K19" s="64"/>
    </row>
    <row r="20" spans="1:12" ht="30" x14ac:dyDescent="0.25">
      <c r="A20" s="21"/>
      <c r="B20" s="160" t="s">
        <v>241</v>
      </c>
      <c r="C20" s="160" t="s">
        <v>242</v>
      </c>
      <c r="D20" s="160" t="s">
        <v>243</v>
      </c>
      <c r="E20" s="160" t="s">
        <v>244</v>
      </c>
      <c r="F20" s="160" t="s">
        <v>245</v>
      </c>
      <c r="G20" s="64"/>
      <c r="H20" s="64"/>
      <c r="I20" s="64"/>
      <c r="J20" s="64"/>
      <c r="K20" s="64"/>
      <c r="L20" s="64"/>
    </row>
    <row r="21" spans="1:12" x14ac:dyDescent="0.25">
      <c r="A21" s="21"/>
      <c r="B21" t="s">
        <v>229</v>
      </c>
      <c r="C21" s="176">
        <v>100</v>
      </c>
      <c r="D21" s="178">
        <f>SUMIF(roadbase_prod[Product type], "Roadbase", roadbase_prod[Volume (cy)])</f>
        <v>100</v>
      </c>
      <c r="E21" s="178">
        <f>SUMIF(roadbase_sold[Product type], "Roadbase", roadbase_sold[Volume (cy)])</f>
        <v>50</v>
      </c>
      <c r="F21" s="178">
        <f>roadbase_stock[[#This Row],[Starting Stockpile]]+roadbase_stock[[#This Row],[Produced during Quarter]]-roadbase_stock[[#This Row],[Sold during Quarter]]</f>
        <v>150</v>
      </c>
      <c r="G21" s="64"/>
      <c r="H21" s="64"/>
      <c r="I21" s="64"/>
      <c r="J21" s="64"/>
      <c r="K21" s="64"/>
      <c r="L21" s="64"/>
    </row>
    <row r="22" spans="1:12" x14ac:dyDescent="0.25">
      <c r="A22" s="21"/>
      <c r="B22" t="s">
        <v>230</v>
      </c>
      <c r="C22" s="176">
        <v>20</v>
      </c>
      <c r="D22" s="178">
        <f>SUMIF(roadbase_prod[Product type], "Reusable Product", roadbase_prod[Volume (cy)])</f>
        <v>0</v>
      </c>
      <c r="E22" s="178">
        <f>SUMIF(roadbase_sold[Product type], "Reusable Product", roadbase_sold[Volume (cy)])</f>
        <v>20</v>
      </c>
      <c r="F22" s="178">
        <f>roadbase_stock[[#This Row],[Starting Stockpile]]+roadbase_stock[[#This Row],[Produced during Quarter]]-roadbase_stock[[#This Row],[Sold during Quarter]]</f>
        <v>0</v>
      </c>
      <c r="G22" s="64"/>
      <c r="H22" s="64"/>
      <c r="I22" s="64"/>
      <c r="J22" s="64"/>
      <c r="K22" s="64"/>
    </row>
    <row r="23" spans="1:12" x14ac:dyDescent="0.25">
      <c r="A23" s="21"/>
      <c r="B23" s="63"/>
      <c r="C23" s="64"/>
      <c r="D23" s="64"/>
      <c r="E23" s="64"/>
      <c r="F23" s="64"/>
      <c r="G23" s="64"/>
      <c r="H23" s="64"/>
      <c r="I23" s="64"/>
      <c r="J23" s="64"/>
      <c r="K23" s="64"/>
    </row>
    <row r="24" spans="1:12" x14ac:dyDescent="0.25">
      <c r="A24" s="200"/>
      <c r="C24" s="53"/>
      <c r="D24" s="53"/>
      <c r="E24" s="53"/>
      <c r="F24" s="53"/>
      <c r="G24" s="53"/>
      <c r="H24" s="59"/>
      <c r="I24" s="53"/>
      <c r="J24" s="53"/>
      <c r="K24" s="53"/>
    </row>
    <row r="25" spans="1:12" x14ac:dyDescent="0.25">
      <c r="A25" s="200" t="s">
        <v>246</v>
      </c>
      <c r="C25" s="53"/>
      <c r="D25" s="53"/>
      <c r="E25" s="53"/>
      <c r="F25" s="53"/>
      <c r="G25" s="53"/>
      <c r="H25" s="59"/>
      <c r="I25" s="53"/>
      <c r="J25" s="53"/>
      <c r="K25" s="53"/>
    </row>
    <row r="26" spans="1:12" x14ac:dyDescent="0.25">
      <c r="A26" s="42" t="s">
        <v>42</v>
      </c>
      <c r="B26" s="219" t="s">
        <v>247</v>
      </c>
      <c r="C26" s="219"/>
      <c r="D26" s="219"/>
      <c r="E26" s="219"/>
      <c r="F26" s="219"/>
      <c r="G26" s="219"/>
      <c r="H26" s="219"/>
      <c r="I26" s="53"/>
      <c r="J26" s="53"/>
      <c r="K26" s="53"/>
    </row>
    <row r="27" spans="1:12" x14ac:dyDescent="0.25">
      <c r="A27" s="42" t="s">
        <v>42</v>
      </c>
      <c r="B27" s="220" t="s">
        <v>248</v>
      </c>
      <c r="C27" s="220"/>
      <c r="D27" s="220"/>
      <c r="E27" s="220"/>
      <c r="F27" s="220"/>
      <c r="G27" s="220"/>
      <c r="H27" s="220"/>
    </row>
    <row r="28" spans="1:12" x14ac:dyDescent="0.25">
      <c r="A28" s="42" t="s">
        <v>42</v>
      </c>
      <c r="B28" s="221" t="s">
        <v>249</v>
      </c>
      <c r="C28" s="221"/>
      <c r="D28" s="221"/>
      <c r="E28" s="221"/>
      <c r="F28" s="221"/>
      <c r="G28" s="221"/>
      <c r="H28" s="221"/>
    </row>
    <row r="29" spans="1:12" x14ac:dyDescent="0.25">
      <c r="A29" s="42" t="s">
        <v>42</v>
      </c>
      <c r="B29" s="220" t="s">
        <v>250</v>
      </c>
      <c r="C29" s="220"/>
      <c r="D29" s="220"/>
      <c r="E29" s="220"/>
      <c r="F29" s="220"/>
      <c r="G29" s="220"/>
      <c r="H29" s="220"/>
    </row>
  </sheetData>
  <mergeCells count="4">
    <mergeCell ref="B26:H26"/>
    <mergeCell ref="B27:H27"/>
    <mergeCell ref="B28:H28"/>
    <mergeCell ref="B29:H29"/>
  </mergeCells>
  <dataValidations disablePrompts="1" count="1">
    <dataValidation type="list" allowBlank="1" showInputMessage="1" showErrorMessage="1" sqref="G22:G23 G18:G19 H20:H21 H9 G10:G12" xr:uid="{7E877D15-E4D3-4508-8794-A66BF4693A5E}">
      <formula1>$B$30:$B$35</formula1>
    </dataValidation>
  </dataValidations>
  <printOptions horizontalCentered="1"/>
  <pageMargins left="0.25" right="0.25" top="0.75" bottom="0.75" header="0.3" footer="0.3"/>
  <pageSetup scale="78"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8DCF8-8353-479E-8393-BBA12BFBFC53}">
  <sheetPr>
    <tabColor theme="4" tint="0.79998168889431442"/>
    <pageSetUpPr fitToPage="1"/>
  </sheetPr>
  <dimension ref="A1:O26"/>
  <sheetViews>
    <sheetView zoomScaleNormal="100" zoomScaleSheetLayoutView="85" workbookViewId="0">
      <selection activeCell="B2" sqref="B2"/>
    </sheetView>
  </sheetViews>
  <sheetFormatPr defaultColWidth="8.85546875" defaultRowHeight="15" x14ac:dyDescent="0.25"/>
  <cols>
    <col min="1" max="1" width="2.85546875" style="16" customWidth="1"/>
    <col min="2" max="2" width="17.42578125" style="16" customWidth="1"/>
    <col min="3" max="3" width="19.5703125" style="16" customWidth="1"/>
    <col min="4" max="4" width="15.85546875" style="16" customWidth="1"/>
    <col min="5" max="5" width="16" style="16" customWidth="1"/>
    <col min="6" max="6" width="15.5703125" style="16" customWidth="1"/>
    <col min="7" max="7" width="13.140625" style="16" customWidth="1"/>
    <col min="8" max="8" width="18.42578125" style="16" customWidth="1"/>
    <col min="9" max="10" width="12.85546875" style="16" customWidth="1"/>
    <col min="11" max="11" width="11" style="16" customWidth="1"/>
    <col min="12" max="12" width="13.140625" style="16" customWidth="1"/>
    <col min="13" max="13" width="13.85546875" style="16" customWidth="1"/>
    <col min="14" max="14" width="17.5703125" style="16" customWidth="1"/>
    <col min="15" max="15" width="13.85546875" style="16" customWidth="1"/>
    <col min="16" max="16384" width="8.85546875" style="16"/>
  </cols>
  <sheetData>
    <row r="1" spans="1:15" s="113" customFormat="1" ht="19.5" thickBot="1" x14ac:dyDescent="0.3">
      <c r="A1" s="106"/>
      <c r="B1" s="107" t="str">
        <f>CompanyName</f>
        <v>Operator Name</v>
      </c>
      <c r="C1" s="108"/>
      <c r="D1" s="108"/>
      <c r="E1" s="109" t="str">
        <f>Checklist!B2</f>
        <v>Facility Name / Permit Numbers</v>
      </c>
      <c r="F1" s="108"/>
      <c r="G1" s="108"/>
      <c r="H1" s="111" t="str">
        <f>Checklist!E1</f>
        <v>Jul - Sep 2024</v>
      </c>
      <c r="I1" s="108"/>
      <c r="J1" s="112" t="str">
        <f>Checklist!G1</f>
        <v>(3Q2024)</v>
      </c>
      <c r="K1" s="110"/>
      <c r="L1" s="110"/>
    </row>
    <row r="2" spans="1:15" ht="23.25" x14ac:dyDescent="0.25">
      <c r="A2" s="18"/>
      <c r="B2" s="192" t="s">
        <v>251</v>
      </c>
      <c r="C2" s="19"/>
      <c r="D2" s="19"/>
      <c r="E2" s="19"/>
      <c r="F2" s="19"/>
      <c r="G2" s="19"/>
      <c r="H2" s="19"/>
      <c r="I2" s="19"/>
      <c r="J2" s="20"/>
      <c r="K2" s="20"/>
      <c r="L2" s="20"/>
      <c r="M2" s="19"/>
      <c r="N2" s="19"/>
      <c r="O2" s="19"/>
    </row>
    <row r="3" spans="1:15" ht="45" x14ac:dyDescent="0.25">
      <c r="A3" s="21"/>
      <c r="B3" s="31" t="s">
        <v>70</v>
      </c>
      <c r="C3" s="31" t="s">
        <v>252</v>
      </c>
      <c r="D3" s="31" t="s">
        <v>253</v>
      </c>
      <c r="E3" s="31" t="s">
        <v>72</v>
      </c>
      <c r="F3" s="31" t="s">
        <v>254</v>
      </c>
      <c r="G3" s="31" t="s">
        <v>255</v>
      </c>
      <c r="H3" s="31" t="s">
        <v>256</v>
      </c>
      <c r="I3" s="31" t="s">
        <v>257</v>
      </c>
      <c r="J3" s="31" t="s">
        <v>258</v>
      </c>
    </row>
    <row r="4" spans="1:15" x14ac:dyDescent="0.25">
      <c r="A4" s="21"/>
      <c r="B4" s="32"/>
      <c r="C4" s="33"/>
      <c r="D4" s="33"/>
      <c r="E4" s="33"/>
      <c r="F4" s="33"/>
      <c r="G4" s="33"/>
      <c r="H4" s="33"/>
      <c r="I4" s="33"/>
      <c r="J4" s="33"/>
    </row>
    <row r="5" spans="1:15" x14ac:dyDescent="0.25">
      <c r="A5" s="21"/>
      <c r="B5" s="32"/>
      <c r="C5" s="33"/>
      <c r="D5" s="33"/>
      <c r="E5" s="33"/>
      <c r="F5" s="33"/>
      <c r="G5" s="33"/>
      <c r="H5" s="33"/>
      <c r="I5" s="33"/>
      <c r="J5" s="33"/>
    </row>
    <row r="6" spans="1:15" x14ac:dyDescent="0.25">
      <c r="A6" s="21"/>
      <c r="B6" s="32"/>
      <c r="C6" s="33"/>
      <c r="D6" s="33"/>
      <c r="E6" s="33"/>
      <c r="F6" s="33"/>
      <c r="G6" s="33"/>
      <c r="H6" s="33"/>
      <c r="I6" s="33"/>
      <c r="J6" s="33"/>
    </row>
    <row r="7" spans="1:15" x14ac:dyDescent="0.25">
      <c r="A7" s="21"/>
      <c r="B7" s="32"/>
      <c r="C7" s="33"/>
      <c r="D7" s="33"/>
      <c r="E7" s="33"/>
      <c r="F7" s="33"/>
      <c r="G7" s="33"/>
      <c r="H7" s="33"/>
      <c r="I7" s="33"/>
      <c r="J7" s="33"/>
    </row>
    <row r="8" spans="1:15" x14ac:dyDescent="0.25">
      <c r="A8" s="21"/>
      <c r="B8" s="32"/>
      <c r="C8" s="33"/>
      <c r="D8" s="33"/>
      <c r="E8" s="33"/>
      <c r="F8" s="33"/>
      <c r="G8" s="33"/>
      <c r="H8" s="33"/>
      <c r="I8" s="33"/>
      <c r="J8" s="33"/>
    </row>
    <row r="9" spans="1:15" x14ac:dyDescent="0.25">
      <c r="A9" s="21"/>
      <c r="B9" s="63"/>
      <c r="C9" s="64"/>
      <c r="D9" s="64"/>
      <c r="E9" s="64"/>
      <c r="F9" s="64"/>
      <c r="G9" s="64"/>
      <c r="H9" s="64"/>
      <c r="I9" s="64"/>
      <c r="J9" s="64"/>
    </row>
    <row r="10" spans="1:15" x14ac:dyDescent="0.25">
      <c r="A10" s="21"/>
      <c r="B10" s="63"/>
      <c r="C10" s="64"/>
      <c r="D10" s="64"/>
      <c r="E10" s="64"/>
      <c r="F10" s="64"/>
      <c r="G10" s="64"/>
      <c r="H10" s="64"/>
      <c r="I10" s="64"/>
      <c r="J10" s="64"/>
      <c r="K10" s="64"/>
      <c r="L10" s="64"/>
      <c r="M10" s="64"/>
      <c r="N10" s="64"/>
      <c r="O10" s="64"/>
    </row>
    <row r="11" spans="1:15" ht="23.25" x14ac:dyDescent="0.25">
      <c r="A11" s="21"/>
      <c r="B11" s="192" t="s">
        <v>259</v>
      </c>
      <c r="C11" s="64"/>
      <c r="D11" s="64"/>
      <c r="E11" s="64"/>
      <c r="F11" s="64"/>
      <c r="G11" s="64"/>
      <c r="H11" s="64"/>
      <c r="I11" s="64"/>
      <c r="J11" s="64"/>
      <c r="K11" s="64"/>
      <c r="L11" s="64"/>
      <c r="M11" s="64"/>
      <c r="N11" s="64"/>
      <c r="O11" s="64"/>
    </row>
    <row r="12" spans="1:15" ht="45" x14ac:dyDescent="0.25">
      <c r="A12" s="21"/>
      <c r="B12" s="151" t="s">
        <v>227</v>
      </c>
      <c r="C12" s="151" t="s">
        <v>228</v>
      </c>
      <c r="D12" s="151" t="s">
        <v>260</v>
      </c>
      <c r="E12" s="31" t="s">
        <v>72</v>
      </c>
      <c r="F12" s="151" t="s">
        <v>261</v>
      </c>
      <c r="G12" s="151" t="s">
        <v>262</v>
      </c>
      <c r="H12" s="151" t="s">
        <v>263</v>
      </c>
      <c r="I12" s="31" t="s">
        <v>73</v>
      </c>
      <c r="J12" s="31" t="s">
        <v>115</v>
      </c>
      <c r="K12" s="65"/>
      <c r="L12" s="64"/>
      <c r="M12" s="64"/>
      <c r="N12" s="64"/>
      <c r="O12" s="64"/>
    </row>
    <row r="13" spans="1:15" ht="18.75" x14ac:dyDescent="0.25">
      <c r="A13" s="21"/>
      <c r="B13" s="181"/>
      <c r="C13" s="33"/>
      <c r="D13" s="33"/>
      <c r="E13" s="33"/>
      <c r="F13" s="33"/>
      <c r="G13" s="33"/>
      <c r="H13" s="33"/>
      <c r="I13" s="33"/>
      <c r="J13" s="33"/>
      <c r="K13" s="65"/>
      <c r="L13" s="64"/>
      <c r="M13" s="64"/>
      <c r="N13" s="64"/>
      <c r="O13" s="64"/>
    </row>
    <row r="14" spans="1:15" ht="18.75" x14ac:dyDescent="0.25">
      <c r="A14" s="21"/>
      <c r="B14" s="152"/>
      <c r="C14" s="33"/>
      <c r="D14" s="33"/>
      <c r="E14" s="33"/>
      <c r="F14" s="33"/>
      <c r="G14" s="33"/>
      <c r="H14" s="33"/>
      <c r="I14" s="33"/>
      <c r="J14" s="33"/>
      <c r="K14" s="64"/>
      <c r="L14" s="64"/>
      <c r="M14" s="64"/>
      <c r="N14" s="64"/>
      <c r="O14" s="64"/>
    </row>
    <row r="15" spans="1:15" ht="18.75" x14ac:dyDescent="0.25">
      <c r="A15" s="21"/>
      <c r="B15" s="152"/>
      <c r="C15" s="33"/>
      <c r="D15" s="33"/>
      <c r="E15" s="33"/>
      <c r="F15" s="33"/>
      <c r="G15" s="33"/>
      <c r="H15" s="33"/>
      <c r="I15" s="33"/>
      <c r="J15" s="33"/>
      <c r="K15" s="64"/>
      <c r="L15" s="64"/>
      <c r="M15" s="64"/>
      <c r="N15" s="64"/>
      <c r="O15" s="64"/>
    </row>
    <row r="16" spans="1:15" x14ac:dyDescent="0.25">
      <c r="A16" s="21"/>
      <c r="B16" s="63"/>
      <c r="C16" s="64"/>
      <c r="D16" s="64"/>
      <c r="E16" s="64"/>
      <c r="F16" s="64"/>
      <c r="G16" s="64"/>
      <c r="H16" s="64"/>
      <c r="I16" s="64"/>
      <c r="J16" s="64"/>
      <c r="K16" s="64"/>
      <c r="L16" s="64"/>
      <c r="M16" s="64"/>
      <c r="N16" s="64"/>
      <c r="O16" s="64"/>
    </row>
    <row r="17" spans="1:15" ht="30" x14ac:dyDescent="0.25">
      <c r="A17" s="21"/>
      <c r="B17" s="117" t="s">
        <v>264</v>
      </c>
      <c r="C17" s="117" t="s">
        <v>265</v>
      </c>
      <c r="D17" s="64"/>
      <c r="E17" s="64"/>
      <c r="F17" s="64"/>
      <c r="G17" s="64"/>
      <c r="H17" s="64"/>
      <c r="I17" s="64"/>
      <c r="J17" s="64"/>
      <c r="K17" s="64"/>
      <c r="L17" s="64"/>
      <c r="M17" s="64"/>
      <c r="N17" s="64"/>
      <c r="O17" s="64"/>
    </row>
    <row r="18" spans="1:15" x14ac:dyDescent="0.25">
      <c r="A18" s="21"/>
      <c r="B18"/>
      <c r="C18"/>
      <c r="D18" s="64"/>
      <c r="E18" s="64"/>
      <c r="F18" s="64"/>
      <c r="G18" s="64"/>
      <c r="H18" s="64"/>
      <c r="I18" s="64"/>
      <c r="J18" s="64"/>
      <c r="K18" s="64"/>
      <c r="L18" s="64"/>
      <c r="M18" s="64"/>
      <c r="N18" s="64"/>
      <c r="O18" s="64"/>
    </row>
    <row r="19" spans="1:15" x14ac:dyDescent="0.25">
      <c r="A19" s="18"/>
      <c r="C19" s="19"/>
      <c r="D19" s="19"/>
      <c r="E19" s="19"/>
      <c r="F19" s="19"/>
      <c r="G19" s="19"/>
      <c r="H19" s="19"/>
      <c r="I19" s="19"/>
      <c r="J19" s="20"/>
      <c r="K19" s="20"/>
      <c r="L19" s="20"/>
      <c r="M19" s="19"/>
      <c r="N19" s="19"/>
      <c r="O19" s="19"/>
    </row>
    <row r="20" spans="1:15" x14ac:dyDescent="0.25">
      <c r="A20" s="200" t="s">
        <v>246</v>
      </c>
      <c r="B20" s="42"/>
      <c r="C20" s="53"/>
      <c r="D20" s="53"/>
      <c r="E20" s="53"/>
      <c r="F20" s="53"/>
      <c r="G20" s="53"/>
      <c r="H20" s="19"/>
      <c r="I20" s="19"/>
      <c r="J20" s="20"/>
      <c r="K20" s="20"/>
      <c r="L20" s="20"/>
      <c r="M20" s="19"/>
      <c r="N20" s="19"/>
      <c r="O20" s="19"/>
    </row>
    <row r="21" spans="1:15" x14ac:dyDescent="0.25">
      <c r="A21" s="42" t="s">
        <v>42</v>
      </c>
      <c r="B21" s="200" t="s">
        <v>247</v>
      </c>
      <c r="C21" s="53"/>
      <c r="D21" s="53"/>
      <c r="E21" s="53"/>
      <c r="F21" s="53"/>
      <c r="G21" s="53"/>
      <c r="H21" s="19"/>
      <c r="I21" s="19"/>
      <c r="J21" s="20"/>
      <c r="K21" s="20"/>
      <c r="L21" s="20"/>
      <c r="M21" s="19"/>
      <c r="N21" s="19"/>
      <c r="O21" s="19"/>
    </row>
    <row r="22" spans="1:15" x14ac:dyDescent="0.25">
      <c r="A22" s="42" t="s">
        <v>42</v>
      </c>
      <c r="B22" s="200" t="s">
        <v>248</v>
      </c>
      <c r="C22" s="42"/>
      <c r="D22" s="42"/>
      <c r="E22" s="42"/>
      <c r="F22" s="42"/>
      <c r="G22" s="42"/>
    </row>
    <row r="23" spans="1:15" x14ac:dyDescent="0.25">
      <c r="A23" s="42" t="s">
        <v>42</v>
      </c>
      <c r="B23" s="200" t="s">
        <v>249</v>
      </c>
      <c r="C23" s="200"/>
      <c r="D23" s="200"/>
      <c r="E23" s="42"/>
      <c r="F23" s="42"/>
      <c r="G23" s="42"/>
    </row>
    <row r="24" spans="1:15" x14ac:dyDescent="0.25">
      <c r="A24" s="42" t="s">
        <v>42</v>
      </c>
      <c r="B24" s="222" t="s">
        <v>266</v>
      </c>
      <c r="C24" s="222"/>
      <c r="D24" s="222"/>
      <c r="E24" s="222"/>
      <c r="F24" s="222"/>
      <c r="G24" s="42"/>
    </row>
    <row r="25" spans="1:15" x14ac:dyDescent="0.25">
      <c r="A25" s="42" t="s">
        <v>42</v>
      </c>
      <c r="B25" s="222" t="s">
        <v>267</v>
      </c>
      <c r="C25" s="222"/>
      <c r="D25" s="222"/>
      <c r="E25" s="222"/>
      <c r="F25" s="222"/>
      <c r="G25" s="222"/>
    </row>
    <row r="26" spans="1:15" x14ac:dyDescent="0.25">
      <c r="A26" s="42" t="s">
        <v>42</v>
      </c>
      <c r="B26" s="200" t="s">
        <v>250</v>
      </c>
      <c r="C26" s="200"/>
      <c r="D26" s="200"/>
      <c r="E26" s="42"/>
      <c r="F26" s="42"/>
      <c r="G26" s="42"/>
    </row>
  </sheetData>
  <mergeCells count="2">
    <mergeCell ref="B24:F24"/>
    <mergeCell ref="B25:G25"/>
  </mergeCells>
  <dataValidations count="1">
    <dataValidation type="list" allowBlank="1" showInputMessage="1" showErrorMessage="1" sqref="H4:I11 H14:I18" xr:uid="{775574E3-C33E-432D-A9A7-5B211171C9CA}">
      <formula1>#REF!</formula1>
    </dataValidation>
  </dataValidations>
  <printOptions horizontalCentered="1"/>
  <pageMargins left="0.25" right="0.25" top="0.75" bottom="0.75" header="0.3" footer="0.3"/>
  <pageSetup scale="70" fitToHeight="0" orientation="portrait" horizontalDpi="300" verticalDpi="300" r:id="rId1"/>
  <headerFooter differentFirst="1" alignWithMargins="0">
    <oddFooter>Page &amp;P of &amp;N</oddFooter>
  </headerFooter>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CAFB-EA00-45E3-84C3-18371CD9E58E}">
  <sheetPr>
    <tabColor theme="7" tint="0.59999389629810485"/>
    <pageSetUpPr fitToPage="1"/>
  </sheetPr>
  <dimension ref="A1:E42"/>
  <sheetViews>
    <sheetView zoomScaleNormal="100" zoomScaleSheetLayoutView="85" workbookViewId="0">
      <selection activeCell="B3" sqref="B3"/>
    </sheetView>
  </sheetViews>
  <sheetFormatPr defaultColWidth="8.85546875" defaultRowHeight="15" x14ac:dyDescent="0.25"/>
  <cols>
    <col min="1" max="1" width="4.85546875" style="124" customWidth="1"/>
    <col min="2" max="2" width="108.85546875" style="124" customWidth="1"/>
    <col min="3" max="4" width="8.85546875" style="124"/>
    <col min="5" max="5" width="31" style="124" customWidth="1"/>
    <col min="6" max="16384" width="8.85546875" style="124"/>
  </cols>
  <sheetData>
    <row r="1" spans="1:5" ht="16.5" x14ac:dyDescent="0.25">
      <c r="A1" s="223" t="s">
        <v>268</v>
      </c>
      <c r="B1" s="224"/>
    </row>
    <row r="2" spans="1:5" ht="16.5" x14ac:dyDescent="0.25">
      <c r="A2" s="223" t="s">
        <v>269</v>
      </c>
      <c r="B2" s="224"/>
    </row>
    <row r="3" spans="1:5" x14ac:dyDescent="0.25">
      <c r="A3" s="182" t="s">
        <v>42</v>
      </c>
      <c r="B3" s="185" t="s">
        <v>270</v>
      </c>
      <c r="E3" s="125"/>
    </row>
    <row r="4" spans="1:5" x14ac:dyDescent="0.25">
      <c r="A4" s="182" t="s">
        <v>42</v>
      </c>
      <c r="B4" s="185" t="s">
        <v>271</v>
      </c>
    </row>
    <row r="5" spans="1:5" x14ac:dyDescent="0.25">
      <c r="A5" s="182" t="s">
        <v>42</v>
      </c>
      <c r="B5" s="185" t="s">
        <v>272</v>
      </c>
    </row>
    <row r="6" spans="1:5" x14ac:dyDescent="0.25">
      <c r="A6" s="182" t="s">
        <v>42</v>
      </c>
      <c r="B6" s="185" t="s">
        <v>273</v>
      </c>
    </row>
    <row r="7" spans="1:5" x14ac:dyDescent="0.25">
      <c r="A7" s="182" t="s">
        <v>42</v>
      </c>
      <c r="B7" s="185" t="s">
        <v>274</v>
      </c>
    </row>
    <row r="8" spans="1:5" x14ac:dyDescent="0.25">
      <c r="A8" s="182" t="s">
        <v>42</v>
      </c>
      <c r="B8" s="183" t="s">
        <v>275</v>
      </c>
    </row>
    <row r="9" spans="1:5" x14ac:dyDescent="0.25">
      <c r="A9" s="182" t="s">
        <v>42</v>
      </c>
      <c r="B9" s="183" t="s">
        <v>276</v>
      </c>
    </row>
    <row r="10" spans="1:5" ht="28.5" x14ac:dyDescent="0.25">
      <c r="A10" s="182" t="s">
        <v>42</v>
      </c>
      <c r="B10" s="183" t="s">
        <v>277</v>
      </c>
    </row>
    <row r="11" spans="1:5" ht="28.5" x14ac:dyDescent="0.25">
      <c r="A11" s="182" t="s">
        <v>42</v>
      </c>
      <c r="B11" s="183" t="s">
        <v>278</v>
      </c>
    </row>
    <row r="12" spans="1:5" ht="28.5" x14ac:dyDescent="0.25">
      <c r="A12" s="182" t="s">
        <v>42</v>
      </c>
      <c r="B12" s="183" t="s">
        <v>279</v>
      </c>
    </row>
    <row r="13" spans="1:5" x14ac:dyDescent="0.25">
      <c r="A13" s="182" t="s">
        <v>42</v>
      </c>
      <c r="B13" s="183" t="s">
        <v>280</v>
      </c>
    </row>
    <row r="14" spans="1:5" ht="28.5" x14ac:dyDescent="0.25">
      <c r="A14" s="182" t="s">
        <v>42</v>
      </c>
      <c r="B14" s="183" t="s">
        <v>281</v>
      </c>
    </row>
    <row r="15" spans="1:5" x14ac:dyDescent="0.25">
      <c r="A15" s="182" t="s">
        <v>42</v>
      </c>
      <c r="B15" s="183" t="s">
        <v>282</v>
      </c>
    </row>
    <row r="16" spans="1:5" x14ac:dyDescent="0.25">
      <c r="A16" s="182" t="s">
        <v>42</v>
      </c>
      <c r="B16" s="183" t="s">
        <v>283</v>
      </c>
    </row>
    <row r="17" spans="1:2" x14ac:dyDescent="0.25">
      <c r="A17" s="182" t="s">
        <v>42</v>
      </c>
      <c r="B17" s="183" t="s">
        <v>284</v>
      </c>
    </row>
    <row r="18" spans="1:2" x14ac:dyDescent="0.25">
      <c r="A18" s="182" t="s">
        <v>42</v>
      </c>
      <c r="B18" s="183" t="s">
        <v>285</v>
      </c>
    </row>
    <row r="19" spans="1:2" x14ac:dyDescent="0.25">
      <c r="A19" s="182" t="s">
        <v>42</v>
      </c>
      <c r="B19" s="183" t="s">
        <v>286</v>
      </c>
    </row>
    <row r="20" spans="1:2" x14ac:dyDescent="0.25">
      <c r="A20" s="182" t="s">
        <v>42</v>
      </c>
      <c r="B20" s="186" t="s">
        <v>287</v>
      </c>
    </row>
    <row r="21" spans="1:2" ht="28.5" x14ac:dyDescent="0.25">
      <c r="A21" s="182" t="s">
        <v>42</v>
      </c>
      <c r="B21" s="187" t="s">
        <v>288</v>
      </c>
    </row>
    <row r="22" spans="1:2" x14ac:dyDescent="0.25">
      <c r="A22" s="182" t="s">
        <v>42</v>
      </c>
      <c r="B22" s="183" t="s">
        <v>289</v>
      </c>
    </row>
    <row r="23" spans="1:2" x14ac:dyDescent="0.25">
      <c r="A23" s="182" t="s">
        <v>42</v>
      </c>
      <c r="B23" s="183" t="s">
        <v>290</v>
      </c>
    </row>
    <row r="24" spans="1:2" x14ac:dyDescent="0.25">
      <c r="A24" s="182" t="s">
        <v>42</v>
      </c>
      <c r="B24" s="183" t="s">
        <v>291</v>
      </c>
    </row>
    <row r="25" spans="1:2" x14ac:dyDescent="0.25">
      <c r="A25" s="182" t="s">
        <v>42</v>
      </c>
      <c r="B25" s="183" t="s">
        <v>292</v>
      </c>
    </row>
    <row r="26" spans="1:2" x14ac:dyDescent="0.25">
      <c r="A26" s="182" t="s">
        <v>42</v>
      </c>
      <c r="B26" s="183" t="s">
        <v>293</v>
      </c>
    </row>
    <row r="27" spans="1:2" x14ac:dyDescent="0.25">
      <c r="A27" s="182" t="s">
        <v>42</v>
      </c>
      <c r="B27" s="183" t="s">
        <v>294</v>
      </c>
    </row>
    <row r="28" spans="1:2" x14ac:dyDescent="0.25">
      <c r="A28" s="182" t="s">
        <v>42</v>
      </c>
      <c r="B28" s="183" t="s">
        <v>295</v>
      </c>
    </row>
    <row r="29" spans="1:2" ht="28.5" x14ac:dyDescent="0.25">
      <c r="A29" s="182" t="s">
        <v>42</v>
      </c>
      <c r="B29" s="183" t="s">
        <v>296</v>
      </c>
    </row>
    <row r="30" spans="1:2" x14ac:dyDescent="0.25">
      <c r="A30" s="182" t="s">
        <v>42</v>
      </c>
      <c r="B30" s="183" t="s">
        <v>297</v>
      </c>
    </row>
    <row r="31" spans="1:2" ht="28.5" x14ac:dyDescent="0.25">
      <c r="A31" s="182" t="s">
        <v>42</v>
      </c>
      <c r="B31" s="183" t="s">
        <v>298</v>
      </c>
    </row>
    <row r="32" spans="1:2" x14ac:dyDescent="0.25">
      <c r="A32" s="182" t="s">
        <v>42</v>
      </c>
      <c r="B32" s="183" t="s">
        <v>299</v>
      </c>
    </row>
    <row r="33" spans="1:2" x14ac:dyDescent="0.25">
      <c r="A33" s="182" t="s">
        <v>42</v>
      </c>
      <c r="B33" s="183" t="s">
        <v>300</v>
      </c>
    </row>
    <row r="34" spans="1:2" x14ac:dyDescent="0.25">
      <c r="A34" s="182" t="s">
        <v>42</v>
      </c>
      <c r="B34" s="183" t="s">
        <v>301</v>
      </c>
    </row>
    <row r="35" spans="1:2" x14ac:dyDescent="0.25">
      <c r="A35" s="182" t="s">
        <v>42</v>
      </c>
      <c r="B35" s="183" t="s">
        <v>302</v>
      </c>
    </row>
    <row r="36" spans="1:2" x14ac:dyDescent="0.25">
      <c r="A36" s="182" t="s">
        <v>42</v>
      </c>
      <c r="B36" s="183" t="s">
        <v>303</v>
      </c>
    </row>
    <row r="37" spans="1:2" x14ac:dyDescent="0.25">
      <c r="A37" s="182" t="s">
        <v>42</v>
      </c>
      <c r="B37" s="186" t="s">
        <v>304</v>
      </c>
    </row>
    <row r="38" spans="1:2" x14ac:dyDescent="0.25">
      <c r="A38" s="182" t="s">
        <v>42</v>
      </c>
      <c r="B38" s="186" t="s">
        <v>305</v>
      </c>
    </row>
    <row r="39" spans="1:2" x14ac:dyDescent="0.25">
      <c r="A39" s="182" t="s">
        <v>42</v>
      </c>
      <c r="B39" s="186" t="s">
        <v>306</v>
      </c>
    </row>
    <row r="40" spans="1:2" x14ac:dyDescent="0.25">
      <c r="A40" s="182" t="s">
        <v>42</v>
      </c>
      <c r="B40" s="186" t="s">
        <v>307</v>
      </c>
    </row>
    <row r="41" spans="1:2" x14ac:dyDescent="0.25">
      <c r="A41" s="182" t="s">
        <v>42</v>
      </c>
      <c r="B41" s="187" t="s">
        <v>308</v>
      </c>
    </row>
    <row r="42" spans="1:2" x14ac:dyDescent="0.25">
      <c r="A42" s="182" t="s">
        <v>42</v>
      </c>
      <c r="B42" s="187" t="s">
        <v>309</v>
      </c>
    </row>
  </sheetData>
  <mergeCells count="2">
    <mergeCell ref="A2:B2"/>
    <mergeCell ref="A1:B1"/>
  </mergeCells>
  <printOptions horizontalCentered="1"/>
  <pageMargins left="0.25" right="0.25" top="0.75" bottom="0.75" header="0.3" footer="0.3"/>
  <pageSetup scale="92" fitToHeight="0" orientation="portrait" horizontalDpi="300" verticalDpi="300" r:id="rId1"/>
  <headerFooter differentFirst="1" alignWithMargins="0">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54F1-90D2-49D5-A6ED-B103D8EBC092}">
  <sheetPr>
    <tabColor theme="7" tint="0.59999389629810485"/>
    <pageSetUpPr fitToPage="1"/>
  </sheetPr>
  <dimension ref="A1:B22"/>
  <sheetViews>
    <sheetView zoomScaleNormal="100" workbookViewId="0">
      <selection activeCell="B9" sqref="B9"/>
    </sheetView>
  </sheetViews>
  <sheetFormatPr defaultColWidth="8.85546875" defaultRowHeight="15" x14ac:dyDescent="0.25"/>
  <cols>
    <col min="1" max="1" width="5.5703125" style="124" customWidth="1"/>
    <col min="2" max="2" width="84.5703125" style="124" customWidth="1"/>
    <col min="3" max="3" width="27.140625" style="124" customWidth="1"/>
    <col min="4" max="16384" width="8.85546875" style="124"/>
  </cols>
  <sheetData>
    <row r="1" spans="1:2" ht="16.5" x14ac:dyDescent="0.25">
      <c r="A1" s="225" t="s">
        <v>310</v>
      </c>
      <c r="B1" s="225"/>
    </row>
    <row r="2" spans="1:2" ht="16.5" x14ac:dyDescent="0.25">
      <c r="A2" s="225" t="s">
        <v>311</v>
      </c>
      <c r="B2" s="225"/>
    </row>
    <row r="3" spans="1:2" x14ac:dyDescent="0.25">
      <c r="A3" s="182" t="s">
        <v>42</v>
      </c>
      <c r="B3" s="183" t="s">
        <v>312</v>
      </c>
    </row>
    <row r="4" spans="1:2" x14ac:dyDescent="0.25">
      <c r="A4" s="182" t="s">
        <v>42</v>
      </c>
      <c r="B4" s="183" t="s">
        <v>313</v>
      </c>
    </row>
    <row r="5" spans="1:2" x14ac:dyDescent="0.25">
      <c r="A5" s="182" t="s">
        <v>42</v>
      </c>
      <c r="B5" s="183" t="s">
        <v>314</v>
      </c>
    </row>
    <row r="6" spans="1:2" x14ac:dyDescent="0.25">
      <c r="A6" s="182" t="s">
        <v>42</v>
      </c>
      <c r="B6" s="184" t="s">
        <v>315</v>
      </c>
    </row>
    <row r="7" spans="1:2" x14ac:dyDescent="0.25">
      <c r="A7" s="182" t="s">
        <v>42</v>
      </c>
      <c r="B7" s="183" t="s">
        <v>316</v>
      </c>
    </row>
    <row r="8" spans="1:2" x14ac:dyDescent="0.25">
      <c r="A8" s="182" t="s">
        <v>42</v>
      </c>
      <c r="B8" s="183" t="s">
        <v>317</v>
      </c>
    </row>
    <row r="9" spans="1:2" ht="42.75" x14ac:dyDescent="0.25">
      <c r="A9" s="182" t="s">
        <v>42</v>
      </c>
      <c r="B9" s="183" t="s">
        <v>318</v>
      </c>
    </row>
    <row r="10" spans="1:2" x14ac:dyDescent="0.25">
      <c r="A10" s="182" t="s">
        <v>42</v>
      </c>
      <c r="B10" s="183" t="s">
        <v>319</v>
      </c>
    </row>
    <row r="11" spans="1:2" x14ac:dyDescent="0.25">
      <c r="A11" s="182" t="s">
        <v>42</v>
      </c>
      <c r="B11" s="183" t="s">
        <v>320</v>
      </c>
    </row>
    <row r="12" spans="1:2" x14ac:dyDescent="0.25">
      <c r="A12" s="182" t="s">
        <v>42</v>
      </c>
      <c r="B12" s="183" t="s">
        <v>321</v>
      </c>
    </row>
    <row r="13" spans="1:2" x14ac:dyDescent="0.25">
      <c r="A13" s="182" t="s">
        <v>42</v>
      </c>
      <c r="B13" s="183" t="s">
        <v>322</v>
      </c>
    </row>
    <row r="14" spans="1:2" x14ac:dyDescent="0.25">
      <c r="A14" s="182" t="s">
        <v>42</v>
      </c>
      <c r="B14" s="183" t="s">
        <v>323</v>
      </c>
    </row>
    <row r="15" spans="1:2" x14ac:dyDescent="0.25">
      <c r="A15" s="182" t="s">
        <v>42</v>
      </c>
      <c r="B15" s="183" t="s">
        <v>324</v>
      </c>
    </row>
    <row r="16" spans="1:2" x14ac:dyDescent="0.25">
      <c r="A16" s="182" t="s">
        <v>42</v>
      </c>
      <c r="B16" s="183" t="s">
        <v>325</v>
      </c>
    </row>
    <row r="17" spans="1:2" x14ac:dyDescent="0.25">
      <c r="A17" s="182" t="s">
        <v>42</v>
      </c>
      <c r="B17" s="183" t="s">
        <v>326</v>
      </c>
    </row>
    <row r="18" spans="1:2" x14ac:dyDescent="0.25">
      <c r="A18" s="182" t="s">
        <v>42</v>
      </c>
      <c r="B18" s="183" t="s">
        <v>327</v>
      </c>
    </row>
    <row r="19" spans="1:2" x14ac:dyDescent="0.25">
      <c r="A19" s="182" t="s">
        <v>42</v>
      </c>
      <c r="B19" s="183" t="s">
        <v>328</v>
      </c>
    </row>
    <row r="20" spans="1:2" x14ac:dyDescent="0.25">
      <c r="A20" s="182" t="s">
        <v>42</v>
      </c>
      <c r="B20" s="183" t="s">
        <v>329</v>
      </c>
    </row>
    <row r="21" spans="1:2" x14ac:dyDescent="0.25">
      <c r="A21" s="182" t="s">
        <v>42</v>
      </c>
      <c r="B21" s="183" t="s">
        <v>330</v>
      </c>
    </row>
    <row r="22" spans="1:2" x14ac:dyDescent="0.25">
      <c r="A22" s="182" t="s">
        <v>42</v>
      </c>
      <c r="B22" s="183" t="s">
        <v>331</v>
      </c>
    </row>
  </sheetData>
  <mergeCells count="2">
    <mergeCell ref="A2:B2"/>
    <mergeCell ref="A1:B1"/>
  </mergeCells>
  <printOptions horizontalCentered="1"/>
  <pageMargins left="0.25" right="0.25" top="0.75" bottom="0.75" header="0.3" footer="0.3"/>
  <pageSetup fitToHeight="0" orientation="portrait" horizontalDpi="300" verticalDpi="300" r:id="rId1"/>
  <headerFooter differentFirst="1"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autoPageBreaks="0" fitToPage="1"/>
  </sheetPr>
  <dimension ref="A1:H41"/>
  <sheetViews>
    <sheetView showGridLines="0" zoomScaleNormal="100" zoomScaleSheetLayoutView="100" workbookViewId="0">
      <selection activeCell="C29" sqref="C29"/>
    </sheetView>
  </sheetViews>
  <sheetFormatPr defaultColWidth="9" defaultRowHeight="33.950000000000003" customHeight="1" x14ac:dyDescent="0.25"/>
  <cols>
    <col min="1" max="1" width="2.85546875" style="11" customWidth="1"/>
    <col min="2" max="2" width="17.5703125" style="1" customWidth="1"/>
    <col min="3" max="3" width="4.140625" style="1" customWidth="1"/>
    <col min="4" max="4" width="41.42578125" style="1" customWidth="1"/>
    <col min="5" max="5" width="15.42578125" style="1" customWidth="1"/>
    <col min="6" max="6" width="9.5703125" style="1" customWidth="1"/>
    <col min="7" max="7" width="15.140625" style="1" customWidth="1"/>
    <col min="8" max="8" width="2.85546875" style="1" customWidth="1"/>
    <col min="9" max="9" width="11.42578125" style="1" customWidth="1"/>
    <col min="10" max="16384" width="9" style="1"/>
  </cols>
  <sheetData>
    <row r="1" spans="1:8" ht="36.6" customHeight="1" thickBot="1" x14ac:dyDescent="0.3">
      <c r="A1" s="148"/>
      <c r="B1" s="213" t="s">
        <v>25</v>
      </c>
      <c r="C1" s="213"/>
      <c r="D1" s="213"/>
      <c r="E1" s="214" t="s">
        <v>26</v>
      </c>
      <c r="F1" s="214"/>
      <c r="G1" s="164" t="s">
        <v>27</v>
      </c>
      <c r="H1" s="149"/>
    </row>
    <row r="2" spans="1:8" ht="24" customHeight="1" thickTop="1" x14ac:dyDescent="0.35">
      <c r="A2" s="142"/>
      <c r="B2" s="211" t="s">
        <v>28</v>
      </c>
      <c r="C2" s="211"/>
      <c r="D2" s="211"/>
      <c r="E2" s="143" t="s">
        <v>29</v>
      </c>
      <c r="F2" s="215" t="s">
        <v>30</v>
      </c>
      <c r="G2" s="215"/>
      <c r="H2" s="144"/>
    </row>
    <row r="3" spans="1:8" ht="18.75" x14ac:dyDescent="0.3">
      <c r="A3" s="142"/>
      <c r="B3" s="145"/>
      <c r="C3" s="145"/>
      <c r="D3" s="145"/>
      <c r="E3" s="146" t="s">
        <v>31</v>
      </c>
      <c r="F3" s="217" t="s">
        <v>32</v>
      </c>
      <c r="G3" s="217"/>
      <c r="H3" s="144"/>
    </row>
    <row r="4" spans="1:8" ht="9" customHeight="1" x14ac:dyDescent="0.25">
      <c r="A4" s="142"/>
      <c r="B4" s="212"/>
      <c r="C4" s="212"/>
      <c r="D4" s="212"/>
      <c r="E4" s="147"/>
      <c r="F4" s="216"/>
      <c r="G4" s="216"/>
      <c r="H4" s="144"/>
    </row>
    <row r="5" spans="1:8" ht="44.1" customHeight="1" x14ac:dyDescent="0.25">
      <c r="B5" s="127" t="s">
        <v>33</v>
      </c>
      <c r="C5" s="10"/>
      <c r="D5" s="6"/>
      <c r="E5" s="6"/>
      <c r="F5" s="6"/>
      <c r="G5" s="6"/>
    </row>
    <row r="6" spans="1:8" s="2" customFormat="1" ht="33.950000000000003" customHeight="1" x14ac:dyDescent="0.25">
      <c r="B6" s="2" t="s">
        <v>34</v>
      </c>
      <c r="C6" s="14" t="s">
        <v>35</v>
      </c>
      <c r="E6" s="17" t="s">
        <v>36</v>
      </c>
      <c r="F6" s="17"/>
      <c r="G6" s="17" t="s">
        <v>37</v>
      </c>
    </row>
    <row r="7" spans="1:8" s="2" customFormat="1" ht="12.75" x14ac:dyDescent="0.25">
      <c r="B7" s="25" t="s">
        <v>38</v>
      </c>
      <c r="C7" s="14"/>
      <c r="D7" s="2" t="s">
        <v>39</v>
      </c>
      <c r="E7" s="194" t="s">
        <v>40</v>
      </c>
      <c r="F7" s="17"/>
      <c r="G7" s="193"/>
    </row>
    <row r="8" spans="1:8" s="2" customFormat="1" ht="15" x14ac:dyDescent="0.25">
      <c r="B8" s="25" t="s">
        <v>41</v>
      </c>
      <c r="C8" t="s">
        <v>42</v>
      </c>
      <c r="D8" s="14" t="s">
        <v>43</v>
      </c>
      <c r="E8" s="15" t="s">
        <v>40</v>
      </c>
      <c r="F8" s="22"/>
      <c r="G8" s="15"/>
    </row>
    <row r="9" spans="1:8" s="2" customFormat="1" ht="15" x14ac:dyDescent="0.25">
      <c r="B9" s="25" t="s">
        <v>41</v>
      </c>
      <c r="C9" t="s">
        <v>42</v>
      </c>
      <c r="D9" s="14" t="s">
        <v>44</v>
      </c>
      <c r="E9" s="15" t="s">
        <v>40</v>
      </c>
      <c r="F9" s="22"/>
      <c r="G9" s="15"/>
    </row>
    <row r="10" spans="1:8" s="2" customFormat="1" ht="15" x14ac:dyDescent="0.25">
      <c r="B10" s="25" t="s">
        <v>41</v>
      </c>
      <c r="C10" t="s">
        <v>42</v>
      </c>
      <c r="D10" s="14" t="s">
        <v>45</v>
      </c>
      <c r="E10" s="179" t="s">
        <v>40</v>
      </c>
      <c r="F10" s="22"/>
      <c r="G10" s="179"/>
    </row>
    <row r="11" spans="1:8" s="2" customFormat="1" ht="15" x14ac:dyDescent="0.25">
      <c r="B11" s="25" t="s">
        <v>41</v>
      </c>
      <c r="C11" t="s">
        <v>42</v>
      </c>
      <c r="D11" s="14" t="s">
        <v>46</v>
      </c>
      <c r="E11" s="15" t="s">
        <v>40</v>
      </c>
      <c r="F11" s="22"/>
      <c r="G11" s="15"/>
    </row>
    <row r="12" spans="1:8" s="2" customFormat="1" ht="15" x14ac:dyDescent="0.25">
      <c r="B12" s="25" t="s">
        <v>47</v>
      </c>
      <c r="C12" t="s">
        <v>42</v>
      </c>
      <c r="D12" s="14" t="s">
        <v>48</v>
      </c>
      <c r="E12" s="15"/>
      <c r="F12" s="22"/>
      <c r="G12" s="15" t="s">
        <v>40</v>
      </c>
    </row>
    <row r="13" spans="1:8" s="2" customFormat="1" ht="33.950000000000003" customHeight="1" x14ac:dyDescent="0.25">
      <c r="B13" s="25"/>
      <c r="C13" s="14" t="s">
        <v>49</v>
      </c>
      <c r="E13" s="25"/>
      <c r="F13" s="25"/>
      <c r="G13" s="25"/>
    </row>
    <row r="14" spans="1:8" s="2" customFormat="1" ht="15" x14ac:dyDescent="0.25">
      <c r="B14" s="25" t="s">
        <v>50</v>
      </c>
      <c r="C14" t="s">
        <v>42</v>
      </c>
      <c r="D14" s="14" t="s">
        <v>51</v>
      </c>
      <c r="E14" s="15" t="s">
        <v>40</v>
      </c>
      <c r="F14" s="22"/>
      <c r="G14" s="15"/>
    </row>
    <row r="15" spans="1:8" s="2" customFormat="1" ht="15" x14ac:dyDescent="0.25">
      <c r="B15" s="25" t="s">
        <v>52</v>
      </c>
      <c r="C15" t="s">
        <v>42</v>
      </c>
      <c r="D15" s="14" t="s">
        <v>53</v>
      </c>
      <c r="E15" s="25" t="s">
        <v>40</v>
      </c>
      <c r="F15" s="25"/>
      <c r="G15" s="25"/>
    </row>
    <row r="16" spans="1:8" s="2" customFormat="1" ht="33.950000000000003" customHeight="1" x14ac:dyDescent="0.25">
      <c r="B16" s="25"/>
      <c r="C16" s="14" t="s">
        <v>54</v>
      </c>
      <c r="E16" s="180"/>
      <c r="F16" s="22"/>
      <c r="G16" s="180"/>
    </row>
    <row r="17" spans="2:7" s="2" customFormat="1" ht="15" x14ac:dyDescent="0.25">
      <c r="B17" s="25" t="s">
        <v>55</v>
      </c>
      <c r="C17" t="s">
        <v>42</v>
      </c>
      <c r="D17" s="14" t="s">
        <v>56</v>
      </c>
      <c r="E17" s="15" t="s">
        <v>40</v>
      </c>
      <c r="F17" s="22"/>
      <c r="G17" s="15"/>
    </row>
    <row r="18" spans="2:7" s="2" customFormat="1" ht="15" x14ac:dyDescent="0.25">
      <c r="B18" s="25" t="s">
        <v>55</v>
      </c>
      <c r="C18" t="s">
        <v>42</v>
      </c>
      <c r="D18" s="14" t="s">
        <v>57</v>
      </c>
      <c r="E18" s="179"/>
      <c r="F18" s="22"/>
      <c r="G18" s="179" t="s">
        <v>40</v>
      </c>
    </row>
    <row r="19" spans="2:7" s="2" customFormat="1" ht="15" x14ac:dyDescent="0.25">
      <c r="B19" s="25" t="s">
        <v>55</v>
      </c>
      <c r="C19" t="s">
        <v>42</v>
      </c>
      <c r="D19" s="14" t="s">
        <v>58</v>
      </c>
      <c r="E19" s="179"/>
      <c r="F19" s="22"/>
      <c r="G19" s="179" t="s">
        <v>40</v>
      </c>
    </row>
    <row r="20" spans="2:7" s="2" customFormat="1" ht="33.950000000000003" customHeight="1" x14ac:dyDescent="0.25">
      <c r="B20" s="25"/>
      <c r="C20" s="14" t="s">
        <v>59</v>
      </c>
      <c r="E20" s="25"/>
      <c r="F20" s="25"/>
      <c r="G20" s="25"/>
    </row>
    <row r="21" spans="2:7" s="2" customFormat="1" ht="15" x14ac:dyDescent="0.25">
      <c r="B21" s="25" t="s">
        <v>55</v>
      </c>
      <c r="C21" t="s">
        <v>42</v>
      </c>
      <c r="D21" s="14" t="s">
        <v>60</v>
      </c>
      <c r="E21" s="15" t="s">
        <v>40</v>
      </c>
      <c r="F21" s="22"/>
      <c r="G21" s="15"/>
    </row>
    <row r="22" spans="2:7" s="2" customFormat="1" ht="15" x14ac:dyDescent="0.25">
      <c r="B22" s="25" t="s">
        <v>55</v>
      </c>
      <c r="C22" t="s">
        <v>42</v>
      </c>
      <c r="D22" s="14" t="s">
        <v>61</v>
      </c>
      <c r="E22" s="179"/>
      <c r="F22" s="22"/>
      <c r="G22" s="179" t="s">
        <v>40</v>
      </c>
    </row>
    <row r="23" spans="2:7" s="2" customFormat="1" ht="33.950000000000003" customHeight="1" x14ac:dyDescent="0.25">
      <c r="B23" s="25"/>
      <c r="C23" s="14" t="s">
        <v>62</v>
      </c>
      <c r="E23" s="25"/>
      <c r="F23" s="25"/>
      <c r="G23" s="25"/>
    </row>
    <row r="24" spans="2:7" s="2" customFormat="1" ht="15" x14ac:dyDescent="0.25">
      <c r="B24" s="25" t="s">
        <v>55</v>
      </c>
      <c r="C24" t="s">
        <v>42</v>
      </c>
      <c r="D24" s="14" t="s">
        <v>63</v>
      </c>
      <c r="E24" s="15" t="s">
        <v>40</v>
      </c>
      <c r="F24" s="22"/>
      <c r="G24" s="15"/>
    </row>
    <row r="25" spans="2:7" s="2" customFormat="1" ht="15" x14ac:dyDescent="0.25">
      <c r="B25" s="25" t="s">
        <v>55</v>
      </c>
      <c r="C25" t="s">
        <v>42</v>
      </c>
      <c r="D25" s="14" t="s">
        <v>61</v>
      </c>
      <c r="E25" s="179"/>
      <c r="F25" s="22"/>
      <c r="G25" s="179" t="s">
        <v>40</v>
      </c>
    </row>
    <row r="26" spans="2:7" s="2" customFormat="1" ht="27" customHeight="1" x14ac:dyDescent="0.25">
      <c r="B26" s="25"/>
      <c r="C26" s="14" t="s">
        <v>64</v>
      </c>
      <c r="E26" s="25"/>
      <c r="F26" s="25"/>
      <c r="G26" s="25"/>
    </row>
    <row r="27" spans="2:7" s="2" customFormat="1" ht="15" x14ac:dyDescent="0.25">
      <c r="B27" s="25" t="s">
        <v>55</v>
      </c>
      <c r="C27" t="s">
        <v>42</v>
      </c>
      <c r="D27" s="2" t="s">
        <v>65</v>
      </c>
      <c r="E27" s="15" t="s">
        <v>40</v>
      </c>
      <c r="F27" s="22"/>
      <c r="G27" s="15"/>
    </row>
    <row r="28" spans="2:7" s="2" customFormat="1" ht="15" x14ac:dyDescent="0.25">
      <c r="B28" s="25" t="s">
        <v>55</v>
      </c>
      <c r="C28" t="s">
        <v>42</v>
      </c>
      <c r="D28" s="14" t="s">
        <v>61</v>
      </c>
      <c r="E28" s="179"/>
      <c r="F28" s="22"/>
      <c r="G28" s="179" t="s">
        <v>40</v>
      </c>
    </row>
    <row r="29" spans="2:7" s="2" customFormat="1" ht="12.75" x14ac:dyDescent="0.25">
      <c r="B29" s="25"/>
      <c r="C29" s="5" t="s">
        <v>66</v>
      </c>
      <c r="D29" s="14"/>
      <c r="E29" s="22"/>
      <c r="F29" s="22"/>
      <c r="G29" s="22"/>
    </row>
    <row r="30" spans="2:7" s="2" customFormat="1" ht="15" x14ac:dyDescent="0.25">
      <c r="B30" s="25" t="s">
        <v>55</v>
      </c>
      <c r="C30" t="s">
        <v>42</v>
      </c>
      <c r="D30" s="14" t="s">
        <v>67</v>
      </c>
      <c r="E30" s="15" t="s">
        <v>40</v>
      </c>
      <c r="F30" s="22"/>
      <c r="G30" s="15"/>
    </row>
    <row r="31" spans="2:7" s="2" customFormat="1" ht="15" x14ac:dyDescent="0.25">
      <c r="B31" s="25" t="s">
        <v>55</v>
      </c>
      <c r="C31" t="s">
        <v>42</v>
      </c>
      <c r="D31" s="14" t="s">
        <v>61</v>
      </c>
      <c r="E31" s="15"/>
      <c r="F31" s="22"/>
      <c r="G31" s="179" t="s">
        <v>40</v>
      </c>
    </row>
    <row r="32" spans="2:7" s="2" customFormat="1" ht="24" customHeight="1" x14ac:dyDescent="0.25"/>
    <row r="33" spans="2:7" s="2" customFormat="1" ht="33.950000000000003" customHeight="1" x14ac:dyDescent="0.25">
      <c r="B33" s="210" t="s">
        <v>68</v>
      </c>
      <c r="C33" s="210"/>
      <c r="D33" s="210"/>
      <c r="E33" s="210"/>
      <c r="F33" s="210"/>
      <c r="G33" s="210"/>
    </row>
    <row r="34" spans="2:7" s="2" customFormat="1" ht="33.950000000000003" customHeight="1" x14ac:dyDescent="0.25"/>
    <row r="35" spans="2:7" s="2" customFormat="1" ht="33.950000000000003" customHeight="1" x14ac:dyDescent="0.25"/>
    <row r="36" spans="2:7" s="2" customFormat="1" ht="33.950000000000003" customHeight="1" x14ac:dyDescent="0.25"/>
    <row r="37" spans="2:7" s="2" customFormat="1" ht="33.950000000000003" customHeight="1" x14ac:dyDescent="0.25"/>
    <row r="38" spans="2:7" s="2" customFormat="1" ht="33.950000000000003" customHeight="1" x14ac:dyDescent="0.25"/>
    <row r="39" spans="2:7" s="2" customFormat="1" ht="33.950000000000003" customHeight="1" x14ac:dyDescent="0.25"/>
    <row r="40" spans="2:7" s="2" customFormat="1" ht="33.950000000000003" customHeight="1" x14ac:dyDescent="0.25"/>
    <row r="41" spans="2:7" s="2" customFormat="1" ht="33.950000000000003" customHeight="1" x14ac:dyDescent="0.25"/>
  </sheetData>
  <sheetProtection formatCells="0" formatColumns="0" formatRows="0" selectLockedCells="1" sort="0"/>
  <mergeCells count="8">
    <mergeCell ref="B33:G33"/>
    <mergeCell ref="B2:D2"/>
    <mergeCell ref="B4:D4"/>
    <mergeCell ref="B1:D1"/>
    <mergeCell ref="E1:F1"/>
    <mergeCell ref="F2:G2"/>
    <mergeCell ref="F4:G4"/>
    <mergeCell ref="F3:G3"/>
  </mergeCells>
  <phoneticPr fontId="3" type="noConversion"/>
  <printOptions horizontalCentered="1"/>
  <pageMargins left="0.25" right="0.25" top="0.75" bottom="0.75" header="0.3" footer="0.3"/>
  <pageSetup scale="94" fitToHeight="0" orientation="portrait" horizontalDpi="300" verticalDpi="300" r:id="rId1"/>
  <headerFooter differentFirst="1"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pageSetUpPr autoPageBreaks="0" fitToPage="1"/>
  </sheetPr>
  <dimension ref="A1:P45"/>
  <sheetViews>
    <sheetView showGridLines="0" zoomScaleNormal="100" zoomScaleSheetLayoutView="85" workbookViewId="0">
      <selection activeCell="G1" sqref="G1"/>
    </sheetView>
  </sheetViews>
  <sheetFormatPr defaultColWidth="9" defaultRowHeight="33.950000000000003" customHeight="1" x14ac:dyDescent="0.25"/>
  <cols>
    <col min="1" max="1" width="13.85546875" style="29" customWidth="1"/>
    <col min="2" max="2" width="22.42578125" style="27" bestFit="1" customWidth="1"/>
    <col min="3" max="3" width="20" style="27" customWidth="1"/>
    <col min="4" max="4" width="13" style="27" bestFit="1" customWidth="1"/>
    <col min="5" max="5" width="17.5703125" style="27" bestFit="1" customWidth="1"/>
    <col min="6" max="6" width="18.42578125" style="27" bestFit="1" customWidth="1"/>
    <col min="7" max="7" width="24.140625" style="28" bestFit="1" customWidth="1"/>
    <col min="8" max="8" width="13.42578125" style="78" customWidth="1"/>
    <col min="9" max="9" width="8.42578125" style="27" customWidth="1"/>
    <col min="10" max="10" width="10.85546875" style="27" customWidth="1"/>
    <col min="11" max="11" width="16.5703125" style="29" bestFit="1" customWidth="1"/>
    <col min="12" max="12" width="15.28515625" style="29" bestFit="1" customWidth="1"/>
    <col min="13" max="13" width="16.5703125" style="29" customWidth="1"/>
    <col min="14" max="14" width="13.5703125" style="79" customWidth="1"/>
    <col min="15" max="15" width="12.85546875" style="82" customWidth="1"/>
    <col min="16" max="16" width="13.140625" style="82" customWidth="1"/>
    <col min="17" max="17" width="9" style="29"/>
    <col min="18" max="18" width="2.85546875" style="29" customWidth="1"/>
    <col min="19" max="16384" width="9" style="29"/>
  </cols>
  <sheetData>
    <row r="1" spans="1:16" s="102" customFormat="1" ht="30.95" customHeight="1" thickBot="1" x14ac:dyDescent="0.3">
      <c r="A1" s="95" t="str">
        <f>CompanyName</f>
        <v>Operator Name</v>
      </c>
      <c r="B1" s="96"/>
      <c r="C1" s="97" t="str">
        <f>Checklist!B2</f>
        <v>Facility Name / Permit Numbers</v>
      </c>
      <c r="D1" s="96"/>
      <c r="E1" s="96"/>
      <c r="F1" s="96"/>
      <c r="G1" s="98"/>
      <c r="H1" s="99"/>
      <c r="I1" s="96"/>
      <c r="J1" s="218" t="str">
        <f>Checklist!E1</f>
        <v>Jul - Sep 2024</v>
      </c>
      <c r="K1" s="218"/>
      <c r="L1" s="198"/>
      <c r="M1" s="198"/>
      <c r="N1" s="100" t="str">
        <f>Checklist!G1</f>
        <v>(3Q2024)</v>
      </c>
      <c r="O1" s="101"/>
      <c r="P1" s="101"/>
    </row>
    <row r="2" spans="1:16" ht="29.1" customHeight="1" x14ac:dyDescent="0.25">
      <c r="A2" s="188" t="s">
        <v>43</v>
      </c>
      <c r="K2" s="30"/>
      <c r="L2" s="30"/>
      <c r="M2" s="30"/>
    </row>
    <row r="3" spans="1:16" s="9" customFormat="1" ht="48" customHeight="1" x14ac:dyDescent="0.25">
      <c r="A3" s="85" t="s">
        <v>69</v>
      </c>
      <c r="B3" s="31" t="s">
        <v>70</v>
      </c>
      <c r="C3" s="31" t="s">
        <v>71</v>
      </c>
      <c r="D3" s="31" t="s">
        <v>72</v>
      </c>
      <c r="E3" s="31" t="s">
        <v>73</v>
      </c>
      <c r="F3" s="31" t="s">
        <v>74</v>
      </c>
      <c r="G3" s="31" t="s">
        <v>75</v>
      </c>
      <c r="H3" s="31" t="s">
        <v>76</v>
      </c>
      <c r="I3" s="76" t="s">
        <v>77</v>
      </c>
      <c r="J3" s="31" t="s">
        <v>78</v>
      </c>
      <c r="K3" s="31" t="s">
        <v>79</v>
      </c>
      <c r="L3" s="31" t="s">
        <v>80</v>
      </c>
      <c r="M3" s="31" t="s">
        <v>81</v>
      </c>
      <c r="N3" s="31" t="s">
        <v>82</v>
      </c>
      <c r="O3" s="80" t="s">
        <v>83</v>
      </c>
      <c r="P3" s="31" t="s">
        <v>84</v>
      </c>
    </row>
    <row r="4" spans="1:16" s="9" customFormat="1" ht="24" customHeight="1" x14ac:dyDescent="0.25">
      <c r="A4" s="37">
        <v>43911</v>
      </c>
      <c r="B4" s="32" t="s">
        <v>85</v>
      </c>
      <c r="C4" s="33" t="s">
        <v>86</v>
      </c>
      <c r="D4" s="33" t="s">
        <v>87</v>
      </c>
      <c r="E4" s="33" t="s">
        <v>88</v>
      </c>
      <c r="F4" s="33">
        <v>1234</v>
      </c>
      <c r="G4" s="33" t="s">
        <v>89</v>
      </c>
      <c r="H4" s="33"/>
      <c r="I4" s="77"/>
      <c r="J4" s="34">
        <v>10</v>
      </c>
      <c r="K4" s="34" t="s">
        <v>90</v>
      </c>
      <c r="L4" s="34">
        <v>68</v>
      </c>
      <c r="M4" s="34" t="s">
        <v>90</v>
      </c>
      <c r="N4" s="83">
        <v>5</v>
      </c>
      <c r="O4" s="81">
        <v>0</v>
      </c>
      <c r="P4" s="83">
        <v>1234</v>
      </c>
    </row>
    <row r="5" spans="1:16" s="9" customFormat="1" ht="24" customHeight="1" x14ac:dyDescent="0.25">
      <c r="A5" s="37">
        <v>43912</v>
      </c>
      <c r="B5" s="32" t="s">
        <v>91</v>
      </c>
      <c r="C5" s="33" t="s">
        <v>92</v>
      </c>
      <c r="D5" s="33" t="s">
        <v>87</v>
      </c>
      <c r="E5" s="33" t="s">
        <v>88</v>
      </c>
      <c r="F5" s="33">
        <v>1234</v>
      </c>
      <c r="G5" s="33" t="s">
        <v>93</v>
      </c>
      <c r="H5" s="33"/>
      <c r="I5" s="77"/>
      <c r="J5" s="34">
        <v>5</v>
      </c>
      <c r="K5" s="34" t="s">
        <v>94</v>
      </c>
      <c r="L5" s="34" t="s">
        <v>95</v>
      </c>
      <c r="M5" s="34" t="s">
        <v>90</v>
      </c>
      <c r="N5" s="83">
        <v>5</v>
      </c>
      <c r="O5" s="81"/>
      <c r="P5" s="83"/>
    </row>
    <row r="6" spans="1:16" s="9" customFormat="1" ht="24" customHeight="1" x14ac:dyDescent="0.25">
      <c r="A6" s="37">
        <v>43913</v>
      </c>
      <c r="B6" s="32" t="s">
        <v>91</v>
      </c>
      <c r="C6" s="33" t="s">
        <v>92</v>
      </c>
      <c r="D6" s="33" t="s">
        <v>87</v>
      </c>
      <c r="E6" s="33" t="s">
        <v>88</v>
      </c>
      <c r="F6" s="33">
        <v>1234</v>
      </c>
      <c r="G6" s="33" t="s">
        <v>96</v>
      </c>
      <c r="H6" s="33"/>
      <c r="I6" s="77">
        <v>5</v>
      </c>
      <c r="J6" s="34"/>
      <c r="K6" s="34" t="s">
        <v>94</v>
      </c>
      <c r="L6" s="34" t="s">
        <v>95</v>
      </c>
      <c r="M6" s="34" t="s">
        <v>90</v>
      </c>
      <c r="N6" s="83"/>
      <c r="O6" s="81"/>
      <c r="P6" s="83"/>
    </row>
    <row r="7" spans="1:16" s="9" customFormat="1" ht="24" customHeight="1" x14ac:dyDescent="0.25">
      <c r="A7" s="37">
        <v>43914</v>
      </c>
      <c r="B7" s="32" t="s">
        <v>91</v>
      </c>
      <c r="C7" s="33" t="s">
        <v>92</v>
      </c>
      <c r="D7" s="33" t="s">
        <v>87</v>
      </c>
      <c r="E7" s="33" t="s">
        <v>88</v>
      </c>
      <c r="F7" s="33">
        <v>1234</v>
      </c>
      <c r="G7" s="33" t="s">
        <v>97</v>
      </c>
      <c r="H7" s="33"/>
      <c r="I7" s="77">
        <v>15</v>
      </c>
      <c r="J7" s="34"/>
      <c r="K7" s="34" t="s">
        <v>94</v>
      </c>
      <c r="L7" s="34" t="s">
        <v>95</v>
      </c>
      <c r="M7" s="34" t="s">
        <v>90</v>
      </c>
      <c r="N7" s="83">
        <v>4</v>
      </c>
      <c r="O7" s="81"/>
      <c r="P7" s="83"/>
    </row>
    <row r="8" spans="1:16" s="9" customFormat="1" ht="24" customHeight="1" x14ac:dyDescent="0.25">
      <c r="A8" s="37">
        <v>43915</v>
      </c>
      <c r="B8" s="32" t="s">
        <v>91</v>
      </c>
      <c r="C8" s="33" t="s">
        <v>92</v>
      </c>
      <c r="D8" s="33" t="s">
        <v>87</v>
      </c>
      <c r="E8" s="33" t="s">
        <v>88</v>
      </c>
      <c r="F8" s="33">
        <v>1234</v>
      </c>
      <c r="G8" s="33" t="s">
        <v>97</v>
      </c>
      <c r="H8" s="33"/>
      <c r="I8" s="77">
        <v>60</v>
      </c>
      <c r="J8" s="34"/>
      <c r="K8" s="34" t="s">
        <v>94</v>
      </c>
      <c r="L8" s="34" t="s">
        <v>95</v>
      </c>
      <c r="M8" s="34" t="s">
        <v>90</v>
      </c>
      <c r="N8" s="83">
        <v>5</v>
      </c>
      <c r="O8" s="81"/>
      <c r="P8" s="83"/>
    </row>
    <row r="9" spans="1:16" s="9" customFormat="1" ht="24" customHeight="1" x14ac:dyDescent="0.25">
      <c r="A9" s="37">
        <v>43916</v>
      </c>
      <c r="B9" s="32" t="s">
        <v>91</v>
      </c>
      <c r="C9" s="33" t="s">
        <v>92</v>
      </c>
      <c r="D9" s="33" t="s">
        <v>87</v>
      </c>
      <c r="E9" s="33" t="s">
        <v>88</v>
      </c>
      <c r="F9" s="33">
        <v>1234</v>
      </c>
      <c r="G9" s="33" t="s">
        <v>96</v>
      </c>
      <c r="H9" s="33"/>
      <c r="I9" s="77">
        <v>23</v>
      </c>
      <c r="J9" s="34"/>
      <c r="K9" s="34" t="s">
        <v>94</v>
      </c>
      <c r="L9" s="34" t="s">
        <v>95</v>
      </c>
      <c r="M9" s="34" t="s">
        <v>90</v>
      </c>
      <c r="N9" s="83"/>
      <c r="O9" s="81"/>
      <c r="P9" s="83"/>
    </row>
    <row r="10" spans="1:16" s="9" customFormat="1" ht="24" customHeight="1" x14ac:dyDescent="0.25">
      <c r="A10" s="37">
        <v>43917</v>
      </c>
      <c r="B10" s="32" t="s">
        <v>91</v>
      </c>
      <c r="C10" s="33" t="s">
        <v>92</v>
      </c>
      <c r="D10" s="33" t="s">
        <v>87</v>
      </c>
      <c r="E10" s="33" t="s">
        <v>88</v>
      </c>
      <c r="F10" s="33">
        <v>1234</v>
      </c>
      <c r="G10" s="33" t="s">
        <v>98</v>
      </c>
      <c r="H10" s="33" t="s">
        <v>99</v>
      </c>
      <c r="I10" s="77">
        <v>13</v>
      </c>
      <c r="J10" s="34"/>
      <c r="K10" s="34" t="s">
        <v>94</v>
      </c>
      <c r="L10" s="34" t="s">
        <v>95</v>
      </c>
      <c r="M10" s="34" t="s">
        <v>90</v>
      </c>
      <c r="N10" s="83">
        <v>5</v>
      </c>
      <c r="O10" s="81"/>
      <c r="P10" s="83"/>
    </row>
    <row r="11" spans="1:16" s="9" customFormat="1" ht="24" customHeight="1" x14ac:dyDescent="0.25">
      <c r="A11" s="37">
        <v>43918</v>
      </c>
      <c r="B11" s="32" t="s">
        <v>91</v>
      </c>
      <c r="C11" s="33" t="s">
        <v>92</v>
      </c>
      <c r="D11" s="33" t="s">
        <v>87</v>
      </c>
      <c r="E11" s="33" t="s">
        <v>88</v>
      </c>
      <c r="F11" s="33">
        <v>1234</v>
      </c>
      <c r="G11" s="33" t="s">
        <v>93</v>
      </c>
      <c r="H11" s="33"/>
      <c r="I11" s="77"/>
      <c r="J11" s="34">
        <v>25</v>
      </c>
      <c r="K11" s="34" t="s">
        <v>94</v>
      </c>
      <c r="L11" s="34" t="s">
        <v>95</v>
      </c>
      <c r="M11" s="34" t="s">
        <v>90</v>
      </c>
      <c r="N11" s="83">
        <v>6</v>
      </c>
      <c r="O11" s="81"/>
      <c r="P11" s="83"/>
    </row>
    <row r="12" spans="1:16" s="9" customFormat="1" ht="24" customHeight="1" x14ac:dyDescent="0.25">
      <c r="A12" s="37">
        <v>43919</v>
      </c>
      <c r="B12" s="32" t="s">
        <v>100</v>
      </c>
      <c r="C12" s="141" t="s">
        <v>101</v>
      </c>
      <c r="D12" s="33" t="s">
        <v>102</v>
      </c>
      <c r="E12" s="33" t="s">
        <v>103</v>
      </c>
      <c r="F12" s="33">
        <v>1235</v>
      </c>
      <c r="G12" s="33" t="s">
        <v>104</v>
      </c>
      <c r="H12" s="33"/>
      <c r="I12" s="77"/>
      <c r="J12" s="34">
        <v>5</v>
      </c>
      <c r="K12" s="34" t="s">
        <v>94</v>
      </c>
      <c r="L12" s="34" t="s">
        <v>95</v>
      </c>
      <c r="M12" s="34" t="s">
        <v>90</v>
      </c>
      <c r="N12" s="83">
        <v>5</v>
      </c>
      <c r="O12" s="81"/>
      <c r="P12" s="83"/>
    </row>
    <row r="13" spans="1:16" s="9" customFormat="1" ht="15" x14ac:dyDescent="0.25">
      <c r="A13" s="37"/>
      <c r="B13" s="32"/>
      <c r="C13" s="33"/>
      <c r="D13" s="33"/>
      <c r="E13" s="33"/>
      <c r="F13" s="33"/>
      <c r="G13" s="33"/>
      <c r="H13" s="33"/>
      <c r="I13" s="77"/>
      <c r="J13" s="34"/>
      <c r="K13" s="34"/>
      <c r="L13" s="34"/>
      <c r="M13" s="34"/>
      <c r="N13" s="83"/>
      <c r="O13" s="81"/>
      <c r="P13" s="83"/>
    </row>
    <row r="14" spans="1:16" ht="15" x14ac:dyDescent="0.25">
      <c r="A14" s="170"/>
      <c r="B14" s="132"/>
      <c r="C14" s="133"/>
      <c r="D14" s="133"/>
      <c r="E14" s="133"/>
      <c r="F14" s="133"/>
      <c r="G14" s="61"/>
      <c r="H14" s="61"/>
      <c r="I14" s="134"/>
      <c r="J14" s="135"/>
      <c r="K14" s="135"/>
      <c r="L14" s="135"/>
      <c r="M14" s="135"/>
      <c r="N14" s="136"/>
      <c r="O14" s="137"/>
      <c r="P14" s="138"/>
    </row>
    <row r="15" spans="1:16" ht="15" x14ac:dyDescent="0.25">
      <c r="A15" s="170"/>
      <c r="B15" s="132"/>
      <c r="C15" s="139"/>
      <c r="D15" s="133"/>
      <c r="E15" s="133"/>
      <c r="F15" s="133"/>
      <c r="G15" s="61"/>
      <c r="H15" s="61"/>
      <c r="I15" s="134"/>
      <c r="J15" s="135"/>
      <c r="K15" s="135"/>
      <c r="L15" s="135"/>
      <c r="M15" s="135"/>
      <c r="N15" s="136"/>
      <c r="O15" s="137"/>
      <c r="P15" s="138"/>
    </row>
    <row r="16" spans="1:16" ht="15" x14ac:dyDescent="0.25">
      <c r="A16" s="27"/>
      <c r="D16" s="78"/>
      <c r="G16" s="119"/>
      <c r="H16" s="120"/>
      <c r="I16" s="118"/>
      <c r="J16" s="82"/>
      <c r="K16" s="82"/>
      <c r="L16" s="82"/>
      <c r="M16" s="82"/>
      <c r="N16" s="26"/>
      <c r="O16" s="29"/>
      <c r="P16" s="29"/>
    </row>
    <row r="17" spans="1:16" ht="15" x14ac:dyDescent="0.25">
      <c r="A17" s="171" t="s">
        <v>105</v>
      </c>
      <c r="B17"/>
      <c r="C17"/>
      <c r="D17"/>
      <c r="E17"/>
      <c r="F17"/>
      <c r="G17"/>
      <c r="H17"/>
      <c r="I17"/>
      <c r="J17" s="29"/>
      <c r="N17" s="29"/>
      <c r="O17" s="29"/>
      <c r="P17" s="29"/>
    </row>
    <row r="18" spans="1:16" ht="15" x14ac:dyDescent="0.25">
      <c r="A18" s="172" t="s">
        <v>106</v>
      </c>
      <c r="B18"/>
      <c r="C18"/>
      <c r="D18"/>
      <c r="E18"/>
      <c r="F18"/>
      <c r="G18"/>
      <c r="H18"/>
      <c r="I18"/>
      <c r="J18" s="29"/>
      <c r="N18" s="29"/>
      <c r="O18" s="29"/>
      <c r="P18" s="29"/>
    </row>
    <row r="19" spans="1:16" ht="15" x14ac:dyDescent="0.25">
      <c r="B19"/>
      <c r="C19"/>
      <c r="D19"/>
      <c r="E19"/>
      <c r="F19"/>
      <c r="G19"/>
      <c r="H19"/>
      <c r="I19"/>
      <c r="J19" s="29"/>
      <c r="N19" s="29"/>
      <c r="O19" s="29"/>
      <c r="P19" s="29"/>
    </row>
    <row r="20" spans="1:16" ht="15" x14ac:dyDescent="0.25">
      <c r="B20"/>
      <c r="C20"/>
      <c r="D20"/>
      <c r="E20"/>
      <c r="F20"/>
      <c r="G20"/>
      <c r="H20"/>
      <c r="I20"/>
      <c r="J20" s="29"/>
      <c r="N20" s="29"/>
      <c r="O20" s="29"/>
      <c r="P20" s="29"/>
    </row>
    <row r="21" spans="1:16" ht="15" x14ac:dyDescent="0.25">
      <c r="B21"/>
      <c r="C21"/>
      <c r="D21"/>
      <c r="E21"/>
      <c r="F21"/>
      <c r="G21"/>
      <c r="H21"/>
      <c r="I21"/>
      <c r="J21" s="29"/>
      <c r="N21" s="29"/>
      <c r="O21" s="29"/>
      <c r="P21" s="29"/>
    </row>
    <row r="22" spans="1:16" ht="15" x14ac:dyDescent="0.25">
      <c r="B22"/>
      <c r="C22"/>
      <c r="D22"/>
      <c r="E22"/>
      <c r="F22"/>
      <c r="G22"/>
      <c r="H22"/>
      <c r="I22"/>
      <c r="J22" s="29"/>
      <c r="N22" s="29"/>
      <c r="O22" s="29"/>
      <c r="P22" s="29"/>
    </row>
    <row r="23" spans="1:16" ht="15" x14ac:dyDescent="0.25">
      <c r="B23"/>
      <c r="C23"/>
      <c r="D23"/>
      <c r="E23"/>
      <c r="F23"/>
      <c r="G23"/>
      <c r="H23"/>
      <c r="I23"/>
      <c r="J23" s="29"/>
      <c r="N23" s="29"/>
      <c r="O23" s="29"/>
      <c r="P23" s="29"/>
    </row>
    <row r="24" spans="1:16" ht="15" x14ac:dyDescent="0.25">
      <c r="B24"/>
      <c r="C24"/>
      <c r="D24"/>
      <c r="E24"/>
      <c r="F24"/>
      <c r="G24"/>
      <c r="H24"/>
      <c r="I24"/>
      <c r="J24" s="29"/>
      <c r="N24" s="29"/>
      <c r="O24" s="29"/>
      <c r="P24" s="29"/>
    </row>
    <row r="25" spans="1:16" ht="15" x14ac:dyDescent="0.25">
      <c r="B25"/>
      <c r="C25"/>
      <c r="D25"/>
      <c r="E25"/>
      <c r="F25"/>
      <c r="G25"/>
      <c r="H25"/>
      <c r="I25"/>
      <c r="J25" s="29"/>
      <c r="N25" s="29"/>
      <c r="O25" s="29"/>
      <c r="P25" s="29"/>
    </row>
    <row r="26" spans="1:16" ht="15" x14ac:dyDescent="0.25">
      <c r="A26"/>
      <c r="B26"/>
      <c r="C26"/>
      <c r="D26"/>
      <c r="E26"/>
      <c r="F26"/>
      <c r="G26"/>
      <c r="H26"/>
      <c r="I26"/>
      <c r="J26" s="29"/>
      <c r="N26" s="29"/>
      <c r="O26" s="29"/>
      <c r="P26" s="29"/>
    </row>
    <row r="27" spans="1:16" ht="15" x14ac:dyDescent="0.25">
      <c r="A27"/>
      <c r="B27"/>
      <c r="C27"/>
      <c r="D27"/>
      <c r="E27"/>
      <c r="F27"/>
      <c r="G27"/>
      <c r="H27"/>
      <c r="I27"/>
      <c r="J27"/>
      <c r="K27"/>
      <c r="L27"/>
      <c r="M27"/>
      <c r="N27"/>
      <c r="O27"/>
      <c r="P27"/>
    </row>
    <row r="28" spans="1:16" ht="15" x14ac:dyDescent="0.25">
      <c r="A28"/>
      <c r="B28"/>
      <c r="C28"/>
      <c r="D28"/>
      <c r="E28"/>
      <c r="F28"/>
      <c r="G28"/>
      <c r="H28" s="29"/>
      <c r="I28" s="79"/>
      <c r="J28" s="82"/>
      <c r="K28" s="82"/>
      <c r="L28" s="82"/>
      <c r="M28" s="82"/>
      <c r="N28" s="26"/>
      <c r="O28" s="29"/>
      <c r="P28" s="29"/>
    </row>
    <row r="29" spans="1:16" ht="15" x14ac:dyDescent="0.25">
      <c r="A29"/>
      <c r="B29"/>
      <c r="C29" s="28"/>
      <c r="D29" s="78"/>
      <c r="G29" s="27"/>
      <c r="H29" s="29"/>
      <c r="I29" s="79"/>
      <c r="J29" s="82"/>
      <c r="K29" s="82"/>
      <c r="L29" s="82"/>
      <c r="M29" s="82"/>
      <c r="N29" s="26"/>
      <c r="O29" s="29"/>
      <c r="P29" s="29"/>
    </row>
    <row r="30" spans="1:16" ht="15" x14ac:dyDescent="0.25">
      <c r="A30"/>
      <c r="B30"/>
      <c r="C30" s="28"/>
      <c r="D30" s="78"/>
      <c r="G30" s="27"/>
      <c r="H30" s="29"/>
      <c r="I30" s="79"/>
      <c r="J30" s="82"/>
      <c r="K30" s="82"/>
      <c r="L30" s="82"/>
      <c r="M30" s="82"/>
      <c r="N30" s="26"/>
      <c r="O30" s="29"/>
      <c r="P30" s="29"/>
    </row>
    <row r="31" spans="1:16" ht="15" x14ac:dyDescent="0.25">
      <c r="A31"/>
      <c r="C31" s="28"/>
      <c r="D31" s="78"/>
      <c r="G31" s="27"/>
      <c r="H31" s="29"/>
      <c r="I31" s="79"/>
      <c r="J31" s="82"/>
      <c r="K31" s="82"/>
      <c r="L31" s="82"/>
      <c r="M31" s="82"/>
      <c r="N31" s="26"/>
      <c r="O31" s="29"/>
      <c r="P31" s="29"/>
    </row>
    <row r="32" spans="1:16" ht="15" x14ac:dyDescent="0.25">
      <c r="A32"/>
      <c r="C32" s="28"/>
      <c r="D32" s="78"/>
      <c r="G32" s="27"/>
      <c r="H32" s="29"/>
      <c r="I32" s="79"/>
      <c r="J32" s="82"/>
      <c r="K32" s="82"/>
      <c r="L32" s="82"/>
      <c r="M32" s="82"/>
      <c r="N32" s="26"/>
      <c r="O32" s="29"/>
      <c r="P32" s="29"/>
    </row>
    <row r="33" spans="1:16" ht="15" x14ac:dyDescent="0.25">
      <c r="A33"/>
      <c r="C33" s="28"/>
      <c r="D33" s="78"/>
      <c r="G33" s="27"/>
      <c r="H33" s="29"/>
      <c r="I33" s="79"/>
      <c r="J33" s="82"/>
      <c r="K33" s="82"/>
      <c r="L33" s="82"/>
      <c r="M33" s="82"/>
      <c r="N33" s="26"/>
      <c r="O33" s="29"/>
      <c r="P33" s="29"/>
    </row>
    <row r="34" spans="1:16" ht="15" x14ac:dyDescent="0.25">
      <c r="A34"/>
      <c r="C34" s="28"/>
      <c r="D34" s="78"/>
      <c r="G34" s="27"/>
      <c r="H34" s="29"/>
      <c r="I34" s="79"/>
      <c r="J34" s="82"/>
      <c r="K34" s="82"/>
      <c r="L34" s="82"/>
      <c r="M34" s="82"/>
      <c r="N34" s="26"/>
      <c r="O34" s="29"/>
      <c r="P34" s="29"/>
    </row>
    <row r="35" spans="1:16" ht="15" x14ac:dyDescent="0.25">
      <c r="A35" s="27"/>
      <c r="C35" s="28"/>
      <c r="D35" s="78"/>
      <c r="G35" s="27"/>
      <c r="H35" s="29"/>
      <c r="I35" s="79"/>
      <c r="J35" s="82"/>
      <c r="K35" s="82"/>
      <c r="L35" s="82"/>
      <c r="M35" s="82"/>
      <c r="N35" s="26"/>
      <c r="O35" s="29"/>
      <c r="P35" s="29"/>
    </row>
    <row r="36" spans="1:16" ht="15" x14ac:dyDescent="0.25">
      <c r="A36" s="27"/>
      <c r="C36" s="28"/>
      <c r="D36" s="78"/>
      <c r="G36" s="27"/>
      <c r="H36" s="29"/>
      <c r="I36" s="79"/>
      <c r="J36" s="82"/>
      <c r="K36" s="82"/>
      <c r="L36" s="82"/>
      <c r="M36" s="82"/>
      <c r="N36" s="26"/>
      <c r="O36" s="29"/>
      <c r="P36" s="29"/>
    </row>
    <row r="37" spans="1:16" ht="15" x14ac:dyDescent="0.25">
      <c r="A37" s="27"/>
      <c r="C37" s="28"/>
      <c r="D37" s="78"/>
      <c r="G37" s="27"/>
      <c r="H37" s="29"/>
      <c r="I37" s="79"/>
      <c r="J37" s="82"/>
      <c r="K37" s="82"/>
      <c r="L37" s="82"/>
      <c r="M37" s="82"/>
      <c r="N37" s="26"/>
      <c r="O37" s="29"/>
      <c r="P37" s="29"/>
    </row>
    <row r="38" spans="1:16" ht="15" x14ac:dyDescent="0.25">
      <c r="A38" s="27"/>
      <c r="C38" s="28"/>
      <c r="D38" s="78"/>
      <c r="G38" s="27"/>
      <c r="H38" s="29"/>
      <c r="I38" s="79"/>
      <c r="J38" s="82"/>
      <c r="K38" s="82"/>
      <c r="L38" s="82"/>
      <c r="M38" s="82"/>
      <c r="N38" s="26"/>
      <c r="O38" s="29"/>
      <c r="P38" s="29"/>
    </row>
    <row r="39" spans="1:16" ht="15" x14ac:dyDescent="0.25">
      <c r="A39" s="27"/>
      <c r="C39" s="28"/>
      <c r="D39" s="78"/>
      <c r="G39" s="27"/>
      <c r="H39" s="29"/>
      <c r="I39" s="79"/>
      <c r="J39" s="82"/>
      <c r="K39" s="82"/>
      <c r="L39" s="82"/>
      <c r="M39" s="82"/>
      <c r="N39" s="26"/>
      <c r="O39" s="29"/>
      <c r="P39" s="29"/>
    </row>
    <row r="40" spans="1:16" ht="15" x14ac:dyDescent="0.25">
      <c r="A40" s="27"/>
      <c r="C40" s="28"/>
      <c r="D40" s="78"/>
      <c r="G40" s="27"/>
      <c r="H40" s="29"/>
      <c r="I40" s="79"/>
      <c r="J40" s="82"/>
      <c r="K40" s="82"/>
      <c r="L40" s="82"/>
      <c r="M40" s="82"/>
      <c r="N40" s="26"/>
      <c r="O40" s="29"/>
      <c r="P40" s="29"/>
    </row>
    <row r="41" spans="1:16" ht="15" x14ac:dyDescent="0.25"/>
    <row r="42" spans="1:16" ht="15" x14ac:dyDescent="0.25"/>
    <row r="43" spans="1:16" ht="15" x14ac:dyDescent="0.25"/>
    <row r="44" spans="1:16" ht="15" x14ac:dyDescent="0.25"/>
    <row r="45" spans="1:16" ht="15" x14ac:dyDescent="0.25"/>
  </sheetData>
  <sheetProtection formatCells="0" formatColumns="0" formatRows="0" insertColumns="0" insertRows="0" insertHyperlinks="0" deleteColumns="0" deleteRows="0" selectLockedCells="1" sort="0" autoFilter="0" pivotTables="0"/>
  <mergeCells count="1">
    <mergeCell ref="J1:K1"/>
  </mergeCells>
  <phoneticPr fontId="26" type="noConversion"/>
  <printOptions horizontalCentered="1"/>
  <pageMargins left="0.25" right="0.25" top="0.75" bottom="0.75" header="0.3" footer="0.3"/>
  <pageSetup scale="53" fitToHeight="0" orientation="landscape" horizontalDpi="300" verticalDpi="300" r:id="rId1"/>
  <headerFooter differentFirst="1" alignWithMargins="0">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E38F5-D846-4354-B196-160386250EEE}">
  <sheetPr>
    <tabColor theme="4" tint="-0.249977111117893"/>
    <pageSetUpPr fitToPage="1"/>
  </sheetPr>
  <dimension ref="A1:I14"/>
  <sheetViews>
    <sheetView showGridLines="0" zoomScale="115" zoomScaleNormal="115" workbookViewId="0">
      <selection activeCell="B26" sqref="B26"/>
    </sheetView>
  </sheetViews>
  <sheetFormatPr defaultRowHeight="15" x14ac:dyDescent="0.25"/>
  <cols>
    <col min="1" max="1" width="32.5703125" customWidth="1"/>
    <col min="2" max="2" width="22.85546875" customWidth="1"/>
    <col min="3" max="3" width="25.140625" customWidth="1"/>
    <col min="6" max="6" width="12.140625" customWidth="1"/>
    <col min="7" max="7" width="10.5703125" bestFit="1" customWidth="1"/>
  </cols>
  <sheetData>
    <row r="1" spans="1:9" s="102" customFormat="1" ht="30.95" customHeight="1" thickBot="1" x14ac:dyDescent="0.3">
      <c r="A1" s="95" t="str">
        <f>CompanyName</f>
        <v>Operator Name</v>
      </c>
      <c r="B1" s="97" t="str">
        <f>Checklist!B2</f>
        <v>Facility Name / Permit Numbers</v>
      </c>
      <c r="C1" s="96"/>
      <c r="D1" s="218" t="str">
        <f>Checklist!E1</f>
        <v>Jul - Sep 2024</v>
      </c>
      <c r="E1" s="218"/>
      <c r="F1" s="100" t="str">
        <f>Checklist!G1</f>
        <v>(3Q2024)</v>
      </c>
      <c r="G1" s="101"/>
      <c r="H1" s="101"/>
    </row>
    <row r="2" spans="1:9" s="122" customFormat="1" ht="30.95" customHeight="1" x14ac:dyDescent="0.25">
      <c r="A2" s="188" t="s">
        <v>44</v>
      </c>
      <c r="B2" s="123"/>
      <c r="C2" s="128"/>
      <c r="D2" s="123"/>
      <c r="E2" s="129"/>
      <c r="F2" s="129"/>
      <c r="G2" s="130"/>
      <c r="H2" s="131"/>
      <c r="I2" s="131"/>
    </row>
    <row r="3" spans="1:9" x14ac:dyDescent="0.25">
      <c r="A3" s="121" t="s">
        <v>107</v>
      </c>
      <c r="B3" s="117" t="s">
        <v>108</v>
      </c>
      <c r="C3" s="117" t="s">
        <v>109</v>
      </c>
    </row>
    <row r="4" spans="1:9" x14ac:dyDescent="0.25">
      <c r="A4" s="114" t="s">
        <v>89</v>
      </c>
      <c r="B4" s="116"/>
      <c r="C4" s="116">
        <v>10</v>
      </c>
    </row>
    <row r="5" spans="1:9" x14ac:dyDescent="0.25">
      <c r="A5" s="114" t="s">
        <v>93</v>
      </c>
      <c r="B5" s="116"/>
      <c r="C5" s="116">
        <v>30</v>
      </c>
    </row>
    <row r="6" spans="1:9" x14ac:dyDescent="0.25">
      <c r="A6" s="114" t="s">
        <v>98</v>
      </c>
      <c r="B6" s="116">
        <v>13</v>
      </c>
      <c r="C6" s="116"/>
    </row>
    <row r="7" spans="1:9" x14ac:dyDescent="0.25">
      <c r="A7" s="115" t="s">
        <v>99</v>
      </c>
      <c r="B7" s="116">
        <v>13</v>
      </c>
      <c r="C7" s="116"/>
    </row>
    <row r="8" spans="1:9" x14ac:dyDescent="0.25">
      <c r="A8" s="114" t="s">
        <v>97</v>
      </c>
      <c r="B8" s="116">
        <v>75</v>
      </c>
      <c r="C8" s="116"/>
    </row>
    <row r="9" spans="1:9" x14ac:dyDescent="0.25">
      <c r="A9" s="114" t="s">
        <v>96</v>
      </c>
      <c r="B9" s="116">
        <v>28</v>
      </c>
      <c r="C9" s="116"/>
    </row>
    <row r="10" spans="1:9" x14ac:dyDescent="0.25">
      <c r="A10" s="114" t="s">
        <v>104</v>
      </c>
      <c r="B10" s="116"/>
      <c r="C10" s="116">
        <v>5</v>
      </c>
    </row>
    <row r="11" spans="1:9" x14ac:dyDescent="0.25">
      <c r="A11" s="114" t="s">
        <v>110</v>
      </c>
      <c r="B11" s="116"/>
      <c r="C11" s="116"/>
    </row>
    <row r="12" spans="1:9" x14ac:dyDescent="0.25">
      <c r="A12" s="114" t="s">
        <v>111</v>
      </c>
      <c r="B12" s="116">
        <v>116</v>
      </c>
      <c r="C12" s="116">
        <v>45</v>
      </c>
    </row>
    <row r="14" spans="1:9" ht="45" x14ac:dyDescent="0.25">
      <c r="A14" s="173" t="s">
        <v>112</v>
      </c>
    </row>
  </sheetData>
  <mergeCells count="1">
    <mergeCell ref="D1:E1"/>
  </mergeCells>
  <printOptions horizontalCentered="1"/>
  <pageMargins left="0.25" right="0.25" top="0.75" bottom="0.75" header="0.3" footer="0.3"/>
  <pageSetup fitToHeight="0" orientation="landscape" horizontalDpi="300" verticalDpi="300" r:id="rId2"/>
  <headerFooter differentFirst="1"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51BB-6FCE-40FF-819B-830AFABD7A94}">
  <sheetPr>
    <tabColor theme="5" tint="0.39997558519241921"/>
    <pageSetUpPr autoPageBreaks="0" fitToPage="1"/>
  </sheetPr>
  <dimension ref="A1:K40"/>
  <sheetViews>
    <sheetView showGridLines="0" zoomScaleNormal="100" zoomScaleSheetLayoutView="115" workbookViewId="0">
      <selection activeCell="G7" sqref="G7"/>
    </sheetView>
  </sheetViews>
  <sheetFormatPr defaultColWidth="9" defaultRowHeight="33.950000000000003" customHeight="1" x14ac:dyDescent="0.25"/>
  <cols>
    <col min="1" max="1" width="18.5703125" style="29" customWidth="1"/>
    <col min="2" max="3" width="24.5703125" style="27" customWidth="1"/>
    <col min="4" max="4" width="22.42578125" style="27" customWidth="1"/>
    <col min="5" max="5" width="20.5703125" style="27" bestFit="1" customWidth="1"/>
    <col min="6" max="6" width="24.140625" style="28" bestFit="1" customWidth="1"/>
    <col min="7" max="7" width="13.42578125" style="78" customWidth="1"/>
    <col min="8" max="8" width="8.42578125" style="27" customWidth="1"/>
    <col min="9" max="9" width="13.42578125" style="78" customWidth="1"/>
    <col min="11" max="11" width="10.85546875" style="27" customWidth="1"/>
    <col min="12" max="16384" width="9" style="29"/>
  </cols>
  <sheetData>
    <row r="1" spans="1:11" s="102" customFormat="1" ht="30.95" customHeight="1" thickBot="1" x14ac:dyDescent="0.3">
      <c r="A1" s="95" t="str">
        <f>CompanyName</f>
        <v>Operator Name</v>
      </c>
      <c r="B1" s="97" t="str">
        <f>Checklist!B2</f>
        <v>Facility Name / Permit Numbers</v>
      </c>
      <c r="C1" s="97"/>
      <c r="D1" s="96"/>
      <c r="E1" s="103" t="str">
        <f>Checklist!E1</f>
        <v>Jul - Sep 2024</v>
      </c>
      <c r="F1" s="98"/>
      <c r="G1" s="99"/>
      <c r="H1" s="96"/>
      <c r="I1" s="99"/>
    </row>
    <row r="2" spans="1:11" ht="29.1" customHeight="1" x14ac:dyDescent="0.25">
      <c r="A2" s="188" t="s">
        <v>45</v>
      </c>
      <c r="J2" s="27"/>
      <c r="K2" s="29"/>
    </row>
    <row r="3" spans="1:11" s="9" customFormat="1" ht="45" x14ac:dyDescent="0.25">
      <c r="A3" s="31" t="s">
        <v>69</v>
      </c>
      <c r="B3" s="31" t="s">
        <v>113</v>
      </c>
      <c r="C3" s="31" t="s">
        <v>114</v>
      </c>
      <c r="D3" s="31" t="s">
        <v>73</v>
      </c>
      <c r="E3" s="31" t="s">
        <v>115</v>
      </c>
      <c r="F3" s="31" t="s">
        <v>75</v>
      </c>
      <c r="G3" s="31" t="s">
        <v>76</v>
      </c>
      <c r="H3" s="76" t="s">
        <v>77</v>
      </c>
      <c r="I3" s="31" t="s">
        <v>78</v>
      </c>
      <c r="J3" s="31"/>
    </row>
    <row r="4" spans="1:11" s="9" customFormat="1" ht="24" customHeight="1" x14ac:dyDescent="0.25">
      <c r="A4" s="37">
        <v>44217</v>
      </c>
      <c r="B4" s="32" t="s">
        <v>116</v>
      </c>
      <c r="C4" s="33" t="s">
        <v>117</v>
      </c>
      <c r="D4" s="33" t="s">
        <v>88</v>
      </c>
      <c r="E4" s="33">
        <v>1234</v>
      </c>
      <c r="F4" s="33" t="s">
        <v>89</v>
      </c>
      <c r="G4" s="33"/>
      <c r="H4" s="77"/>
      <c r="I4" s="34">
        <v>10</v>
      </c>
      <c r="J4" s="34"/>
    </row>
    <row r="5" spans="1:11" s="9" customFormat="1" ht="24" customHeight="1" x14ac:dyDescent="0.25">
      <c r="A5" s="37">
        <v>44218</v>
      </c>
      <c r="B5" s="32" t="s">
        <v>116</v>
      </c>
      <c r="C5" s="33" t="s">
        <v>118</v>
      </c>
      <c r="D5" s="33" t="s">
        <v>88</v>
      </c>
      <c r="E5" s="33">
        <v>1235</v>
      </c>
      <c r="F5" s="33" t="s">
        <v>93</v>
      </c>
      <c r="G5" s="33"/>
      <c r="H5" s="77"/>
      <c r="I5" s="34">
        <v>5</v>
      </c>
      <c r="J5" s="34"/>
    </row>
    <row r="6" spans="1:11" s="9" customFormat="1" ht="24" customHeight="1" x14ac:dyDescent="0.25">
      <c r="A6" s="37">
        <v>44219</v>
      </c>
      <c r="B6" s="32" t="s">
        <v>116</v>
      </c>
      <c r="C6" s="33" t="s">
        <v>119</v>
      </c>
      <c r="D6" s="33" t="s">
        <v>88</v>
      </c>
      <c r="E6" s="33">
        <v>1236</v>
      </c>
      <c r="F6" s="33" t="s">
        <v>96</v>
      </c>
      <c r="G6" s="33"/>
      <c r="H6" s="77">
        <v>5</v>
      </c>
      <c r="I6" s="34"/>
      <c r="J6" s="34"/>
    </row>
    <row r="7" spans="1:11" s="9" customFormat="1" ht="24" customHeight="1" x14ac:dyDescent="0.25">
      <c r="A7" s="37">
        <v>44220</v>
      </c>
      <c r="B7" s="32" t="s">
        <v>116</v>
      </c>
      <c r="C7" s="33" t="s">
        <v>120</v>
      </c>
      <c r="D7" s="33" t="s">
        <v>88</v>
      </c>
      <c r="E7" s="33">
        <v>1237</v>
      </c>
      <c r="F7" s="33" t="s">
        <v>97</v>
      </c>
      <c r="G7" s="33"/>
      <c r="H7" s="77">
        <v>15</v>
      </c>
      <c r="I7" s="34"/>
      <c r="J7" s="34"/>
    </row>
    <row r="8" spans="1:11" s="9" customFormat="1" ht="24" customHeight="1" x14ac:dyDescent="0.25">
      <c r="A8" s="37">
        <v>44221</v>
      </c>
      <c r="B8" s="32" t="s">
        <v>116</v>
      </c>
      <c r="C8" s="33" t="s">
        <v>121</v>
      </c>
      <c r="D8" s="33" t="s">
        <v>88</v>
      </c>
      <c r="E8" s="33">
        <v>1238</v>
      </c>
      <c r="F8" s="33" t="s">
        <v>97</v>
      </c>
      <c r="G8" s="33"/>
      <c r="H8" s="77">
        <v>60</v>
      </c>
      <c r="I8" s="34"/>
      <c r="J8" s="34"/>
    </row>
    <row r="9" spans="1:11" s="9" customFormat="1" ht="24" customHeight="1" x14ac:dyDescent="0.25">
      <c r="A9" s="37">
        <v>44222</v>
      </c>
      <c r="B9" s="32" t="s">
        <v>116</v>
      </c>
      <c r="C9" s="33" t="s">
        <v>122</v>
      </c>
      <c r="D9" s="33" t="s">
        <v>88</v>
      </c>
      <c r="E9" s="33">
        <v>1239</v>
      </c>
      <c r="F9" s="33" t="s">
        <v>96</v>
      </c>
      <c r="G9" s="33"/>
      <c r="H9" s="77">
        <v>23</v>
      </c>
      <c r="I9" s="34"/>
      <c r="J9" s="34"/>
    </row>
    <row r="10" spans="1:11" s="9" customFormat="1" ht="24" customHeight="1" x14ac:dyDescent="0.25">
      <c r="A10" s="37">
        <v>44223</v>
      </c>
      <c r="B10" s="32" t="s">
        <v>116</v>
      </c>
      <c r="C10" s="33" t="s">
        <v>123</v>
      </c>
      <c r="D10" s="33" t="s">
        <v>88</v>
      </c>
      <c r="E10" s="33">
        <v>1240</v>
      </c>
      <c r="F10" s="33" t="s">
        <v>98</v>
      </c>
      <c r="G10" s="33" t="s">
        <v>99</v>
      </c>
      <c r="H10" s="77">
        <v>13</v>
      </c>
      <c r="I10" s="34"/>
      <c r="J10" s="34"/>
    </row>
    <row r="11" spans="1:11" s="9" customFormat="1" ht="24" customHeight="1" x14ac:dyDescent="0.25">
      <c r="A11" s="37">
        <v>44224</v>
      </c>
      <c r="B11" s="32" t="s">
        <v>116</v>
      </c>
      <c r="C11" s="33" t="s">
        <v>124</v>
      </c>
      <c r="D11" s="33" t="s">
        <v>88</v>
      </c>
      <c r="E11" s="33">
        <v>1241</v>
      </c>
      <c r="F11" s="33" t="s">
        <v>93</v>
      </c>
      <c r="G11" s="33"/>
      <c r="H11" s="77"/>
      <c r="I11" s="34">
        <v>25</v>
      </c>
      <c r="J11" s="34"/>
    </row>
    <row r="12" spans="1:11" ht="33.950000000000003" customHeight="1" x14ac:dyDescent="0.25">
      <c r="A12" s="37">
        <v>44225</v>
      </c>
      <c r="B12" s="32" t="s">
        <v>116</v>
      </c>
      <c r="C12" s="33" t="s">
        <v>125</v>
      </c>
      <c r="D12" s="33" t="s">
        <v>88</v>
      </c>
      <c r="E12" s="33">
        <v>1242</v>
      </c>
      <c r="F12" s="33" t="s">
        <v>104</v>
      </c>
      <c r="G12" s="33"/>
      <c r="H12" s="77"/>
      <c r="I12" s="34">
        <v>5</v>
      </c>
      <c r="J12" s="34"/>
      <c r="K12" s="29"/>
    </row>
    <row r="13" spans="1:11" ht="33.950000000000003" customHeight="1" x14ac:dyDescent="0.25">
      <c r="A13" s="84"/>
      <c r="B13" s="35" t="s">
        <v>126</v>
      </c>
      <c r="C13" s="36"/>
      <c r="D13" s="36"/>
      <c r="E13" s="36"/>
      <c r="F13" s="195"/>
      <c r="G13" s="195"/>
      <c r="H13" s="196"/>
      <c r="I13" s="195"/>
      <c r="J13" s="34"/>
      <c r="K13" s="29"/>
    </row>
    <row r="14" spans="1:11" ht="33.950000000000003" customHeight="1" x14ac:dyDescent="0.25">
      <c r="F14" s="61"/>
      <c r="G14" s="61"/>
      <c r="H14" s="134"/>
      <c r="I14" s="61"/>
      <c r="K14" s="135"/>
    </row>
    <row r="15" spans="1:11" ht="33.950000000000003" customHeight="1" x14ac:dyDescent="0.25">
      <c r="F15" s="61"/>
      <c r="G15" s="61"/>
      <c r="H15" s="134"/>
      <c r="I15" s="61"/>
      <c r="K15" s="135"/>
    </row>
    <row r="16" spans="1:11" ht="33.950000000000003" customHeight="1" x14ac:dyDescent="0.25">
      <c r="F16" s="119"/>
      <c r="G16" s="120"/>
      <c r="H16" s="118"/>
      <c r="I16" s="120"/>
      <c r="K16" s="82"/>
    </row>
    <row r="17" spans="6:11" ht="33.950000000000003" customHeight="1" x14ac:dyDescent="0.25">
      <c r="F17"/>
      <c r="G17"/>
      <c r="H17"/>
      <c r="I17"/>
      <c r="K17" s="29"/>
    </row>
    <row r="18" spans="6:11" ht="33.950000000000003" customHeight="1" x14ac:dyDescent="0.25">
      <c r="F18"/>
      <c r="G18"/>
      <c r="H18"/>
      <c r="I18"/>
      <c r="K18" s="29"/>
    </row>
    <row r="19" spans="6:11" ht="33.950000000000003" customHeight="1" x14ac:dyDescent="0.25">
      <c r="F19"/>
      <c r="G19"/>
      <c r="H19"/>
      <c r="I19"/>
      <c r="K19" s="29"/>
    </row>
    <row r="20" spans="6:11" ht="33.950000000000003" customHeight="1" x14ac:dyDescent="0.25">
      <c r="F20"/>
      <c r="G20"/>
      <c r="H20"/>
      <c r="I20"/>
      <c r="K20" s="29"/>
    </row>
    <row r="21" spans="6:11" ht="33.950000000000003" customHeight="1" x14ac:dyDescent="0.25">
      <c r="F21"/>
      <c r="G21"/>
      <c r="H21"/>
      <c r="I21"/>
      <c r="K21" s="29"/>
    </row>
    <row r="22" spans="6:11" ht="33.950000000000003" customHeight="1" x14ac:dyDescent="0.25">
      <c r="F22"/>
      <c r="G22"/>
      <c r="H22"/>
      <c r="I22"/>
      <c r="K22" s="29"/>
    </row>
    <row r="23" spans="6:11" ht="33.950000000000003" customHeight="1" x14ac:dyDescent="0.25">
      <c r="F23"/>
      <c r="G23"/>
      <c r="H23"/>
      <c r="I23"/>
      <c r="K23" s="29"/>
    </row>
    <row r="24" spans="6:11" ht="33.950000000000003" customHeight="1" x14ac:dyDescent="0.25">
      <c r="F24"/>
      <c r="G24"/>
      <c r="H24"/>
      <c r="I24"/>
      <c r="K24" s="29"/>
    </row>
    <row r="25" spans="6:11" ht="33.950000000000003" customHeight="1" x14ac:dyDescent="0.25">
      <c r="F25"/>
      <c r="G25"/>
      <c r="H25"/>
      <c r="I25"/>
      <c r="K25" s="29"/>
    </row>
    <row r="26" spans="6:11" ht="33.950000000000003" customHeight="1" x14ac:dyDescent="0.25">
      <c r="F26"/>
      <c r="G26"/>
      <c r="H26"/>
      <c r="I26"/>
      <c r="K26" s="29"/>
    </row>
    <row r="27" spans="6:11" ht="33.950000000000003" customHeight="1" x14ac:dyDescent="0.25">
      <c r="F27"/>
      <c r="G27"/>
      <c r="H27"/>
      <c r="I27"/>
      <c r="K27"/>
    </row>
    <row r="28" spans="6:11" ht="33.950000000000003" customHeight="1" x14ac:dyDescent="0.25">
      <c r="F28"/>
      <c r="G28" s="29"/>
      <c r="H28" s="79"/>
      <c r="I28" s="29"/>
      <c r="K28" s="82"/>
    </row>
    <row r="29" spans="6:11" ht="33.950000000000003" customHeight="1" x14ac:dyDescent="0.25">
      <c r="F29" s="27"/>
      <c r="G29" s="29"/>
      <c r="H29" s="79"/>
      <c r="I29" s="29"/>
      <c r="K29" s="82"/>
    </row>
    <row r="30" spans="6:11" ht="33.950000000000003" customHeight="1" x14ac:dyDescent="0.25">
      <c r="F30" s="27"/>
      <c r="G30" s="29"/>
      <c r="H30" s="79"/>
      <c r="I30" s="29"/>
      <c r="K30" s="82"/>
    </row>
    <row r="31" spans="6:11" ht="33.950000000000003" customHeight="1" x14ac:dyDescent="0.25">
      <c r="F31" s="27"/>
      <c r="G31" s="29"/>
      <c r="H31" s="79"/>
      <c r="I31" s="29"/>
      <c r="K31" s="82"/>
    </row>
    <row r="32" spans="6:11" ht="33.950000000000003" customHeight="1" x14ac:dyDescent="0.25">
      <c r="F32" s="27"/>
      <c r="G32" s="29"/>
      <c r="H32" s="79"/>
      <c r="I32" s="29"/>
      <c r="K32" s="82"/>
    </row>
    <row r="33" spans="6:11" ht="33.950000000000003" customHeight="1" x14ac:dyDescent="0.25">
      <c r="F33" s="27"/>
      <c r="G33" s="29"/>
      <c r="H33" s="79"/>
      <c r="I33" s="29"/>
      <c r="K33" s="82"/>
    </row>
    <row r="34" spans="6:11" ht="33.950000000000003" customHeight="1" x14ac:dyDescent="0.25">
      <c r="F34" s="27"/>
      <c r="G34" s="29"/>
      <c r="H34" s="79"/>
      <c r="I34" s="29"/>
      <c r="K34" s="82"/>
    </row>
    <row r="35" spans="6:11" ht="33.950000000000003" customHeight="1" x14ac:dyDescent="0.25">
      <c r="F35" s="27"/>
      <c r="G35" s="29"/>
      <c r="H35" s="79"/>
      <c r="I35" s="29"/>
      <c r="K35" s="82"/>
    </row>
    <row r="36" spans="6:11" ht="33.950000000000003" customHeight="1" x14ac:dyDescent="0.25">
      <c r="F36" s="27"/>
      <c r="G36" s="29"/>
      <c r="H36" s="79"/>
      <c r="I36" s="29"/>
      <c r="K36" s="82"/>
    </row>
    <row r="37" spans="6:11" ht="33.950000000000003" customHeight="1" x14ac:dyDescent="0.25">
      <c r="F37" s="27"/>
      <c r="G37" s="29"/>
      <c r="H37" s="79"/>
      <c r="I37" s="29"/>
      <c r="K37" s="82"/>
    </row>
    <row r="38" spans="6:11" ht="33.950000000000003" customHeight="1" x14ac:dyDescent="0.25">
      <c r="F38" s="27"/>
      <c r="G38" s="29"/>
      <c r="H38" s="79"/>
      <c r="I38" s="29"/>
      <c r="K38" s="82"/>
    </row>
    <row r="39" spans="6:11" ht="33.950000000000003" customHeight="1" x14ac:dyDescent="0.25">
      <c r="F39" s="27"/>
      <c r="G39" s="29"/>
      <c r="H39" s="79"/>
      <c r="I39" s="29"/>
      <c r="K39" s="82"/>
    </row>
    <row r="40" spans="6:11" ht="33.950000000000003" customHeight="1" x14ac:dyDescent="0.25">
      <c r="F40" s="27"/>
      <c r="G40" s="29"/>
      <c r="H40" s="79"/>
      <c r="I40" s="29"/>
      <c r="K40" s="82"/>
    </row>
  </sheetData>
  <sheetProtection formatCells="0" formatColumns="0" formatRows="0" insertColumns="0" insertRows="0" insertHyperlinks="0" deleteColumns="0" deleteRows="0" selectLockedCells="1" sort="0" autoFilter="0" pivotTables="0"/>
  <phoneticPr fontId="26" type="noConversion"/>
  <printOptions horizontalCentered="1"/>
  <pageMargins left="0.25" right="0.25" top="0.75" bottom="0.75" header="0.3" footer="0.3"/>
  <pageSetup scale="97" fitToHeight="0" orientation="landscape" horizontalDpi="300" verticalDpi="300" r:id="rId1"/>
  <headerFooter differentFirst="1" alignWithMargins="0">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E2954-4349-463F-BA06-AE37E2CF6F70}">
  <sheetPr>
    <tabColor theme="5" tint="0.39997558519241921"/>
  </sheetPr>
  <dimension ref="A1:F16"/>
  <sheetViews>
    <sheetView showGridLines="0" workbookViewId="0">
      <selection activeCell="B23" sqref="B23"/>
    </sheetView>
  </sheetViews>
  <sheetFormatPr defaultRowHeight="15" x14ac:dyDescent="0.25"/>
  <cols>
    <col min="1" max="1" width="41.42578125" bestFit="1" customWidth="1"/>
    <col min="2" max="2" width="31.140625" bestFit="1" customWidth="1"/>
    <col min="3" max="3" width="14.42578125" bestFit="1" customWidth="1"/>
    <col min="6" max="6" width="12.85546875" customWidth="1"/>
  </cols>
  <sheetData>
    <row r="1" spans="1:6" ht="19.5" thickBot="1" x14ac:dyDescent="0.3">
      <c r="A1" s="95" t="str">
        <f>CompanyName</f>
        <v>Operator Name</v>
      </c>
      <c r="B1" s="97" t="str">
        <f>Checklist!B2</f>
        <v>Facility Name / Permit Numbers</v>
      </c>
      <c r="C1" s="96"/>
      <c r="D1" s="218" t="str">
        <f>Checklist!E1</f>
        <v>Jul - Sep 2024</v>
      </c>
      <c r="E1" s="218"/>
      <c r="F1" s="100" t="str">
        <f>Checklist!G1</f>
        <v>(3Q2024)</v>
      </c>
    </row>
    <row r="2" spans="1:6" ht="23.25" x14ac:dyDescent="0.25">
      <c r="A2" s="188" t="s">
        <v>46</v>
      </c>
      <c r="B2" s="123"/>
      <c r="C2" s="128"/>
      <c r="D2" s="123"/>
      <c r="E2" s="129"/>
      <c r="F2" s="129"/>
    </row>
    <row r="3" spans="1:6" ht="30" x14ac:dyDescent="0.25">
      <c r="A3" s="121" t="s">
        <v>107</v>
      </c>
      <c r="B3" s="126" t="s">
        <v>108</v>
      </c>
      <c r="C3" s="126" t="s">
        <v>109</v>
      </c>
    </row>
    <row r="4" spans="1:6" x14ac:dyDescent="0.25">
      <c r="A4" s="114" t="s">
        <v>89</v>
      </c>
      <c r="B4" s="116"/>
      <c r="C4" s="116">
        <v>10</v>
      </c>
    </row>
    <row r="5" spans="1:6" x14ac:dyDescent="0.25">
      <c r="A5" s="115" t="s">
        <v>110</v>
      </c>
      <c r="B5" s="116"/>
      <c r="C5" s="116">
        <v>10</v>
      </c>
    </row>
    <row r="6" spans="1:6" x14ac:dyDescent="0.25">
      <c r="A6" s="114" t="s">
        <v>93</v>
      </c>
      <c r="B6" s="116"/>
      <c r="C6" s="116">
        <v>30</v>
      </c>
    </row>
    <row r="7" spans="1:6" x14ac:dyDescent="0.25">
      <c r="A7" s="115" t="s">
        <v>110</v>
      </c>
      <c r="B7" s="116"/>
      <c r="C7" s="116">
        <v>30</v>
      </c>
    </row>
    <row r="8" spans="1:6" x14ac:dyDescent="0.25">
      <c r="A8" s="114" t="s">
        <v>96</v>
      </c>
      <c r="B8" s="116">
        <v>28</v>
      </c>
      <c r="C8" s="116"/>
    </row>
    <row r="9" spans="1:6" x14ac:dyDescent="0.25">
      <c r="A9" s="115" t="s">
        <v>110</v>
      </c>
      <c r="B9" s="116">
        <v>28</v>
      </c>
      <c r="C9" s="116"/>
    </row>
    <row r="10" spans="1:6" x14ac:dyDescent="0.25">
      <c r="A10" s="114" t="s">
        <v>97</v>
      </c>
      <c r="B10" s="116">
        <v>75</v>
      </c>
      <c r="C10" s="116"/>
    </row>
    <row r="11" spans="1:6" x14ac:dyDescent="0.25">
      <c r="A11" s="115" t="s">
        <v>110</v>
      </c>
      <c r="B11" s="116">
        <v>75</v>
      </c>
      <c r="C11" s="116"/>
    </row>
    <row r="12" spans="1:6" x14ac:dyDescent="0.25">
      <c r="A12" s="114" t="s">
        <v>98</v>
      </c>
      <c r="B12" s="116">
        <v>13</v>
      </c>
      <c r="C12" s="116"/>
    </row>
    <row r="13" spans="1:6" x14ac:dyDescent="0.25">
      <c r="A13" s="115" t="s">
        <v>99</v>
      </c>
      <c r="B13" s="116">
        <v>13</v>
      </c>
      <c r="C13" s="116"/>
    </row>
    <row r="14" spans="1:6" x14ac:dyDescent="0.25">
      <c r="A14" s="114" t="s">
        <v>104</v>
      </c>
      <c r="B14" s="116"/>
      <c r="C14" s="116">
        <v>5</v>
      </c>
    </row>
    <row r="15" spans="1:6" x14ac:dyDescent="0.25">
      <c r="A15" s="115" t="s">
        <v>110</v>
      </c>
      <c r="B15" s="116"/>
      <c r="C15" s="116">
        <v>5</v>
      </c>
    </row>
    <row r="16" spans="1:6" x14ac:dyDescent="0.25">
      <c r="A16" s="114" t="s">
        <v>111</v>
      </c>
      <c r="B16" s="116">
        <v>116</v>
      </c>
      <c r="C16" s="116">
        <v>45</v>
      </c>
    </row>
  </sheetData>
  <mergeCells count="1">
    <mergeCell ref="D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388A-5823-441B-AD2A-957FF6396D61}">
  <sheetPr>
    <tabColor rgb="FFF17373"/>
    <pageSetUpPr fitToPage="1"/>
  </sheetPr>
  <dimension ref="A1:H11"/>
  <sheetViews>
    <sheetView zoomScaleNormal="100" zoomScaleSheetLayoutView="115" workbookViewId="0">
      <selection activeCell="A3" sqref="A3"/>
    </sheetView>
  </sheetViews>
  <sheetFormatPr defaultColWidth="8.85546875" defaultRowHeight="15" x14ac:dyDescent="0.25"/>
  <cols>
    <col min="1" max="1" width="10.5703125" style="42" customWidth="1"/>
    <col min="2" max="2" width="15.5703125" style="42" customWidth="1"/>
    <col min="3" max="3" width="18.85546875" style="42" customWidth="1"/>
    <col min="4" max="4" width="21" style="42" customWidth="1"/>
    <col min="5" max="5" width="18.85546875" style="42" customWidth="1"/>
    <col min="6" max="6" width="30.85546875" style="42" customWidth="1"/>
    <col min="7" max="7" width="22.85546875" style="42" customWidth="1"/>
    <col min="8" max="8" width="43.140625" style="42" customWidth="1"/>
    <col min="9" max="16384" width="8.85546875" style="42"/>
  </cols>
  <sheetData>
    <row r="1" spans="1:8" s="92" customFormat="1" ht="19.5" thickBot="1" x14ac:dyDescent="0.3">
      <c r="A1" s="87" t="str">
        <f>CompanyName</f>
        <v>Operator Name</v>
      </c>
      <c r="B1" s="88"/>
      <c r="C1" s="88"/>
      <c r="D1" s="89" t="str">
        <f>Checklist!B2</f>
        <v>Facility Name / Permit Numbers</v>
      </c>
      <c r="E1" s="88"/>
      <c r="F1" s="88"/>
      <c r="G1" s="105" t="str">
        <f>Checklist!E1</f>
        <v>Jul - Sep 2024</v>
      </c>
    </row>
    <row r="2" spans="1:8" ht="18.75" x14ac:dyDescent="0.25">
      <c r="A2" s="43"/>
      <c r="B2" s="44"/>
      <c r="C2" s="44"/>
      <c r="D2" s="44"/>
      <c r="E2" s="45"/>
      <c r="F2" s="45"/>
      <c r="G2" s="45"/>
    </row>
    <row r="3" spans="1:8" ht="22.5" customHeight="1" x14ac:dyDescent="0.25">
      <c r="A3" s="189" t="s">
        <v>127</v>
      </c>
      <c r="B3" s="44"/>
      <c r="C3" s="44"/>
      <c r="D3" s="46"/>
      <c r="E3" s="47"/>
      <c r="F3" s="48"/>
      <c r="G3" s="49"/>
    </row>
    <row r="4" spans="1:8" ht="30" x14ac:dyDescent="0.25">
      <c r="A4" s="50" t="s">
        <v>128</v>
      </c>
      <c r="B4" s="50" t="s">
        <v>129</v>
      </c>
      <c r="C4" s="50" t="s">
        <v>130</v>
      </c>
      <c r="D4" s="50" t="s">
        <v>131</v>
      </c>
      <c r="E4" s="50" t="s">
        <v>132</v>
      </c>
      <c r="F4" s="50" t="s">
        <v>133</v>
      </c>
      <c r="G4" s="50" t="s">
        <v>134</v>
      </c>
      <c r="H4" s="50" t="s">
        <v>135</v>
      </c>
    </row>
    <row r="5" spans="1:8" x14ac:dyDescent="0.25">
      <c r="A5" s="50" t="s">
        <v>136</v>
      </c>
      <c r="B5" s="50" t="s">
        <v>137</v>
      </c>
      <c r="C5" s="50">
        <v>0</v>
      </c>
      <c r="D5" s="51">
        <v>2461000</v>
      </c>
      <c r="E5" s="51">
        <v>2461000</v>
      </c>
      <c r="F5" s="50" t="s">
        <v>138</v>
      </c>
      <c r="G5" s="50" t="s">
        <v>139</v>
      </c>
      <c r="H5" s="50" t="s">
        <v>140</v>
      </c>
    </row>
    <row r="6" spans="1:8" x14ac:dyDescent="0.25">
      <c r="A6" s="50" t="s">
        <v>141</v>
      </c>
      <c r="B6" s="50" t="s">
        <v>142</v>
      </c>
      <c r="C6" s="50">
        <v>0</v>
      </c>
      <c r="D6" s="51">
        <v>845000</v>
      </c>
      <c r="E6" s="51">
        <v>845000</v>
      </c>
      <c r="F6" s="50" t="s">
        <v>143</v>
      </c>
      <c r="G6" s="50" t="s">
        <v>144</v>
      </c>
      <c r="H6" s="50" t="s">
        <v>145</v>
      </c>
    </row>
    <row r="7" spans="1:8" x14ac:dyDescent="0.25">
      <c r="A7" s="50" t="s">
        <v>146</v>
      </c>
      <c r="B7" s="50" t="s">
        <v>147</v>
      </c>
      <c r="C7" s="50">
        <v>550</v>
      </c>
      <c r="D7" s="51">
        <v>1004000</v>
      </c>
      <c r="E7" s="51">
        <v>9650</v>
      </c>
      <c r="F7" s="50" t="s">
        <v>148</v>
      </c>
      <c r="G7" s="50" t="s">
        <v>95</v>
      </c>
      <c r="H7" s="50" t="s">
        <v>140</v>
      </c>
    </row>
    <row r="8" spans="1:8" x14ac:dyDescent="0.25">
      <c r="A8" s="50" t="s">
        <v>149</v>
      </c>
      <c r="B8" s="50" t="s">
        <v>150</v>
      </c>
      <c r="C8" s="50">
        <v>0</v>
      </c>
      <c r="D8" s="51">
        <v>865000</v>
      </c>
      <c r="E8" s="50" t="s">
        <v>151</v>
      </c>
      <c r="F8" s="50" t="s">
        <v>95</v>
      </c>
      <c r="G8" s="50" t="s">
        <v>95</v>
      </c>
      <c r="H8" s="50"/>
    </row>
    <row r="9" spans="1:8" x14ac:dyDescent="0.25">
      <c r="A9" s="50"/>
      <c r="B9" s="50"/>
      <c r="C9" s="50"/>
      <c r="D9" s="50"/>
      <c r="E9" s="50"/>
      <c r="F9" s="50"/>
      <c r="G9" s="50"/>
      <c r="H9" s="50"/>
    </row>
    <row r="10" spans="1:8" ht="13.5" customHeight="1" x14ac:dyDescent="0.25"/>
    <row r="11" spans="1:8" x14ac:dyDescent="0.25">
      <c r="A11" s="200" t="s">
        <v>152</v>
      </c>
    </row>
  </sheetData>
  <printOptions horizontalCentered="1"/>
  <pageMargins left="0.25" right="0.25" top="0.75" bottom="0.75" header="0.3" footer="0.3"/>
  <pageSetup scale="70" fitToHeight="0" orientation="landscape" horizontalDpi="300" verticalDpi="300" r:id="rId1"/>
  <headerFooter differentFirst="1" alignWithMargins="0">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17373"/>
    <pageSetUpPr autoPageBreaks="0" fitToPage="1"/>
  </sheetPr>
  <dimension ref="A1:K29"/>
  <sheetViews>
    <sheetView showGridLines="0" zoomScaleNormal="100" zoomScaleSheetLayoutView="100" workbookViewId="0">
      <selection activeCell="J21" sqref="J21"/>
    </sheetView>
  </sheetViews>
  <sheetFormatPr defaultColWidth="9" defaultRowHeight="33.950000000000003" customHeight="1" x14ac:dyDescent="0.25"/>
  <cols>
    <col min="1" max="1" width="11.85546875" style="29" customWidth="1"/>
    <col min="2" max="2" width="13.85546875" style="29" customWidth="1"/>
    <col min="3" max="3" width="8" style="29" customWidth="1"/>
    <col min="4" max="5" width="12.5703125" style="41" customWidth="1"/>
    <col min="6" max="6" width="14.140625" style="41" customWidth="1"/>
    <col min="7" max="7" width="13.5703125" style="41" customWidth="1"/>
    <col min="8" max="8" width="17.28515625" style="41" bestFit="1" customWidth="1"/>
    <col min="9" max="10" width="14.140625" style="29" customWidth="1"/>
    <col min="11" max="11" width="18.140625" style="29" customWidth="1"/>
    <col min="12" max="16384" width="9" style="29"/>
  </cols>
  <sheetData>
    <row r="1" spans="1:11" s="102" customFormat="1" ht="30.95" customHeight="1" thickBot="1" x14ac:dyDescent="0.3">
      <c r="A1" s="95" t="str">
        <f>CompanyName</f>
        <v>Operator Name</v>
      </c>
      <c r="B1" s="96"/>
      <c r="C1" s="97" t="str">
        <f>Checklist!B2</f>
        <v>Facility Name / Permit Numbers</v>
      </c>
      <c r="D1" s="96"/>
      <c r="E1" s="96"/>
      <c r="F1" s="104"/>
      <c r="I1" s="156" t="str">
        <f>Checklist!E1</f>
        <v>Jul - Sep 2024</v>
      </c>
      <c r="J1" s="103"/>
      <c r="K1" s="103" t="str">
        <f>Checklist!G1</f>
        <v>(3Q2024)</v>
      </c>
    </row>
    <row r="2" spans="1:11" ht="29.1" customHeight="1" x14ac:dyDescent="0.25">
      <c r="A2" s="188" t="s">
        <v>53</v>
      </c>
      <c r="D2" s="150"/>
    </row>
    <row r="3" spans="1:11" ht="45" x14ac:dyDescent="0.25">
      <c r="A3" s="154" t="s">
        <v>153</v>
      </c>
      <c r="B3" s="31" t="s">
        <v>69</v>
      </c>
      <c r="C3" s="31" t="s">
        <v>154</v>
      </c>
      <c r="D3" s="31" t="s">
        <v>155</v>
      </c>
      <c r="E3" s="31" t="s">
        <v>156</v>
      </c>
      <c r="F3" s="31" t="s">
        <v>157</v>
      </c>
      <c r="G3" s="31" t="s">
        <v>158</v>
      </c>
      <c r="H3" s="31" t="s">
        <v>159</v>
      </c>
      <c r="I3" s="31" t="s">
        <v>160</v>
      </c>
      <c r="J3" s="155" t="s">
        <v>161</v>
      </c>
      <c r="K3" s="31" t="s">
        <v>162</v>
      </c>
    </row>
    <row r="4" spans="1:11" ht="24" customHeight="1" x14ac:dyDescent="0.25">
      <c r="A4" s="153" t="s">
        <v>163</v>
      </c>
      <c r="B4" s="37">
        <v>44197</v>
      </c>
      <c r="C4" s="34"/>
      <c r="D4" s="33" t="s">
        <v>164</v>
      </c>
      <c r="E4" s="38"/>
      <c r="F4" s="38">
        <v>7</v>
      </c>
      <c r="G4" s="39">
        <v>0</v>
      </c>
      <c r="H4" s="40"/>
      <c r="I4" s="40"/>
      <c r="J4" s="40"/>
      <c r="K4" s="40"/>
    </row>
    <row r="5" spans="1:11" ht="24" customHeight="1" x14ac:dyDescent="0.25">
      <c r="A5" s="153" t="s">
        <v>163</v>
      </c>
      <c r="B5" s="37">
        <f>B4+7</f>
        <v>44204</v>
      </c>
      <c r="C5" s="34"/>
      <c r="D5" s="33" t="s">
        <v>164</v>
      </c>
      <c r="E5" s="38"/>
      <c r="F5" s="38">
        <f>LDStable[[#This Row],[Date]]-B4</f>
        <v>7</v>
      </c>
      <c r="G5" s="39">
        <f>LDStable[[#This Row],[Volume Removed (gal)]]/LDStable[[#This Row],[Days between measurement]]</f>
        <v>0</v>
      </c>
      <c r="H5" s="40"/>
      <c r="I5" s="40"/>
      <c r="J5" s="40"/>
      <c r="K5" s="40"/>
    </row>
    <row r="6" spans="1:11" ht="24" customHeight="1" x14ac:dyDescent="0.25">
      <c r="A6" s="153" t="s">
        <v>163</v>
      </c>
      <c r="B6" s="37">
        <f>B5+7</f>
        <v>44211</v>
      </c>
      <c r="C6" s="34"/>
      <c r="D6" s="33" t="s">
        <v>164</v>
      </c>
      <c r="E6" s="38"/>
      <c r="F6" s="38">
        <f>LDStable[[#This Row],[Date]]-B5</f>
        <v>7</v>
      </c>
      <c r="G6" s="39">
        <f>LDStable[[#This Row],[Volume Removed (gal)]]/LDStable[[#This Row],[Days between measurement]]</f>
        <v>0</v>
      </c>
      <c r="H6" s="40"/>
      <c r="I6" s="40"/>
      <c r="J6" s="40"/>
      <c r="K6" s="40"/>
    </row>
    <row r="7" spans="1:11" ht="24" customHeight="1" x14ac:dyDescent="0.25">
      <c r="A7" s="153" t="s">
        <v>163</v>
      </c>
      <c r="B7" s="37">
        <f t="shared" ref="B7:B16" si="0">B6+7</f>
        <v>44218</v>
      </c>
      <c r="C7" s="34"/>
      <c r="D7" s="33" t="s">
        <v>164</v>
      </c>
      <c r="E7" s="38"/>
      <c r="F7" s="38">
        <f>LDStable[[#This Row],[Date]]-B6</f>
        <v>7</v>
      </c>
      <c r="G7" s="39">
        <f>LDStable[[#This Row],[Volume Removed (gal)]]/LDStable[[#This Row],[Days between measurement]]</f>
        <v>0</v>
      </c>
      <c r="H7" s="40"/>
      <c r="I7" s="40"/>
      <c r="J7" s="40"/>
      <c r="K7" s="40"/>
    </row>
    <row r="8" spans="1:11" ht="24" customHeight="1" x14ac:dyDescent="0.25">
      <c r="A8" s="153" t="s">
        <v>163</v>
      </c>
      <c r="B8" s="37">
        <f t="shared" si="0"/>
        <v>44225</v>
      </c>
      <c r="C8" s="34"/>
      <c r="D8" s="33" t="s">
        <v>164</v>
      </c>
      <c r="E8" s="38"/>
      <c r="F8" s="38">
        <f>LDStable[[#This Row],[Date]]-B7</f>
        <v>7</v>
      </c>
      <c r="G8" s="39">
        <f>LDStable[[#This Row],[Volume Removed (gal)]]/LDStable[[#This Row],[Days between measurement]]</f>
        <v>0</v>
      </c>
      <c r="H8" s="40"/>
      <c r="I8" s="40"/>
      <c r="J8" s="40"/>
      <c r="K8" s="40"/>
    </row>
    <row r="9" spans="1:11" ht="24" customHeight="1" x14ac:dyDescent="0.25">
      <c r="A9" s="153" t="s">
        <v>163</v>
      </c>
      <c r="B9" s="37">
        <f t="shared" si="0"/>
        <v>44232</v>
      </c>
      <c r="C9" s="34"/>
      <c r="D9" s="33" t="s">
        <v>164</v>
      </c>
      <c r="E9" s="38"/>
      <c r="F9" s="38">
        <f>LDStable[[#This Row],[Date]]-B8</f>
        <v>7</v>
      </c>
      <c r="G9" s="39">
        <f>LDStable[[#This Row],[Volume Removed (gal)]]/LDStable[[#This Row],[Days between measurement]]</f>
        <v>0</v>
      </c>
      <c r="H9" s="40"/>
      <c r="I9" s="40"/>
      <c r="J9" s="40"/>
      <c r="K9" s="40"/>
    </row>
    <row r="10" spans="1:11" ht="24" customHeight="1" x14ac:dyDescent="0.25">
      <c r="A10" s="153" t="s">
        <v>163</v>
      </c>
      <c r="B10" s="37">
        <f t="shared" si="0"/>
        <v>44239</v>
      </c>
      <c r="C10" s="34"/>
      <c r="D10" s="33" t="s">
        <v>164</v>
      </c>
      <c r="E10" s="38"/>
      <c r="F10" s="38">
        <f>LDStable[[#This Row],[Date]]-B9</f>
        <v>7</v>
      </c>
      <c r="G10" s="39">
        <f>LDStable[[#This Row],[Volume Removed (gal)]]/LDStable[[#This Row],[Days between measurement]]</f>
        <v>0</v>
      </c>
      <c r="H10" s="40"/>
      <c r="I10" s="40"/>
      <c r="J10" s="40"/>
      <c r="K10" s="40"/>
    </row>
    <row r="11" spans="1:11" ht="24" customHeight="1" x14ac:dyDescent="0.25">
      <c r="A11" s="153" t="s">
        <v>163</v>
      </c>
      <c r="B11" s="37">
        <f t="shared" si="0"/>
        <v>44246</v>
      </c>
      <c r="C11" s="34"/>
      <c r="D11" s="33" t="s">
        <v>164</v>
      </c>
      <c r="E11" s="38"/>
      <c r="F11" s="38">
        <f>LDStable[[#This Row],[Date]]-B10</f>
        <v>7</v>
      </c>
      <c r="G11" s="39">
        <f>LDStable[[#This Row],[Volume Removed (gal)]]/LDStable[[#This Row],[Days between measurement]]</f>
        <v>0</v>
      </c>
      <c r="H11" s="40"/>
      <c r="I11" s="40"/>
      <c r="J11" s="40"/>
      <c r="K11" s="40"/>
    </row>
    <row r="12" spans="1:11" ht="24" customHeight="1" x14ac:dyDescent="0.25">
      <c r="A12" s="153" t="s">
        <v>163</v>
      </c>
      <c r="B12" s="37">
        <f t="shared" si="0"/>
        <v>44253</v>
      </c>
      <c r="C12" s="34"/>
      <c r="D12" s="33" t="s">
        <v>164</v>
      </c>
      <c r="E12" s="38"/>
      <c r="F12" s="38">
        <f>LDStable[[#This Row],[Date]]-B11</f>
        <v>7</v>
      </c>
      <c r="G12" s="39">
        <f>LDStable[[#This Row],[Volume Removed (gal)]]/LDStable[[#This Row],[Days between measurement]]</f>
        <v>0</v>
      </c>
      <c r="H12" s="40"/>
      <c r="I12" s="40"/>
      <c r="J12" s="40"/>
      <c r="K12" s="40"/>
    </row>
    <row r="13" spans="1:11" ht="24" customHeight="1" x14ac:dyDescent="0.25">
      <c r="A13" s="153" t="s">
        <v>163</v>
      </c>
      <c r="B13" s="37">
        <f t="shared" si="0"/>
        <v>44260</v>
      </c>
      <c r="C13" s="34"/>
      <c r="D13" s="33" t="s">
        <v>164</v>
      </c>
      <c r="E13" s="38"/>
      <c r="F13" s="38">
        <f>LDStable[[#This Row],[Date]]-B12</f>
        <v>7</v>
      </c>
      <c r="G13" s="39">
        <f>LDStable[[#This Row],[Volume Removed (gal)]]/LDStable[[#This Row],[Days between measurement]]</f>
        <v>0</v>
      </c>
      <c r="H13" s="40"/>
      <c r="I13" s="40"/>
      <c r="J13" s="40"/>
      <c r="K13" s="40"/>
    </row>
    <row r="14" spans="1:11" ht="24" customHeight="1" x14ac:dyDescent="0.25">
      <c r="A14" s="153" t="s">
        <v>163</v>
      </c>
      <c r="B14" s="37">
        <f>B13+7</f>
        <v>44267</v>
      </c>
      <c r="C14" s="34"/>
      <c r="D14" s="33" t="s">
        <v>164</v>
      </c>
      <c r="E14" s="38"/>
      <c r="F14" s="38">
        <f>LDStable[[#This Row],[Date]]-B13</f>
        <v>7</v>
      </c>
      <c r="G14" s="39">
        <f>LDStable[[#This Row],[Volume Removed (gal)]]/LDStable[[#This Row],[Days between measurement]]</f>
        <v>0</v>
      </c>
      <c r="H14" s="40"/>
      <c r="I14" s="40"/>
      <c r="J14" s="40"/>
      <c r="K14" s="40"/>
    </row>
    <row r="15" spans="1:11" ht="24" customHeight="1" x14ac:dyDescent="0.25">
      <c r="A15" s="153" t="s">
        <v>163</v>
      </c>
      <c r="B15" s="37">
        <f t="shared" si="0"/>
        <v>44274</v>
      </c>
      <c r="C15" s="34"/>
      <c r="D15" s="33" t="s">
        <v>164</v>
      </c>
      <c r="E15" s="38"/>
      <c r="F15" s="38">
        <f>LDStable[[#This Row],[Date]]-B14</f>
        <v>7</v>
      </c>
      <c r="G15" s="39">
        <f>LDStable[[#This Row],[Volume Removed (gal)]]/LDStable[[#This Row],[Days between measurement]]</f>
        <v>0</v>
      </c>
      <c r="H15" s="40"/>
      <c r="I15" s="40"/>
      <c r="J15" s="40"/>
      <c r="K15" s="40"/>
    </row>
    <row r="16" spans="1:11" ht="24" customHeight="1" x14ac:dyDescent="0.25">
      <c r="A16" s="153" t="s">
        <v>163</v>
      </c>
      <c r="B16" s="37">
        <f t="shared" si="0"/>
        <v>44281</v>
      </c>
      <c r="C16" s="34"/>
      <c r="D16" s="33" t="s">
        <v>164</v>
      </c>
      <c r="E16" s="38"/>
      <c r="F16" s="38">
        <f>LDStable[[#This Row],[Date]]-B15</f>
        <v>7</v>
      </c>
      <c r="G16" s="39">
        <f>LDStable[[#This Row],[Volume Removed (gal)]]/LDStable[[#This Row],[Days between measurement]]</f>
        <v>0</v>
      </c>
      <c r="H16" s="40"/>
      <c r="I16" s="40"/>
      <c r="J16" s="40"/>
      <c r="K16" s="40"/>
    </row>
    <row r="17" spans="1:11" ht="33.950000000000003" customHeight="1" x14ac:dyDescent="0.25">
      <c r="A17" s="153" t="s">
        <v>165</v>
      </c>
      <c r="B17" s="37">
        <v>44197</v>
      </c>
      <c r="C17" s="34"/>
      <c r="D17" s="33" t="s">
        <v>164</v>
      </c>
      <c r="E17" s="38"/>
      <c r="F17" s="38">
        <v>7</v>
      </c>
      <c r="G17" s="39">
        <v>0</v>
      </c>
      <c r="H17" s="40"/>
      <c r="I17" s="40"/>
      <c r="J17" s="40"/>
      <c r="K17" s="40"/>
    </row>
    <row r="18" spans="1:11" ht="33.950000000000003" customHeight="1" x14ac:dyDescent="0.25">
      <c r="A18" s="153" t="s">
        <v>165</v>
      </c>
      <c r="B18" s="37">
        <f>B17+7</f>
        <v>44204</v>
      </c>
      <c r="C18" s="34"/>
      <c r="D18" s="33" t="s">
        <v>164</v>
      </c>
      <c r="E18" s="38"/>
      <c r="F18" s="38">
        <f>LDStable[[#This Row],[Date]]-B17</f>
        <v>7</v>
      </c>
      <c r="G18" s="39">
        <f>LDStable[[#This Row],[Volume Removed (gal)]]/LDStable[[#This Row],[Days between measurement]]</f>
        <v>0</v>
      </c>
      <c r="H18" s="40"/>
      <c r="I18" s="40"/>
      <c r="J18" s="40"/>
      <c r="K18" s="40"/>
    </row>
    <row r="19" spans="1:11" ht="33.950000000000003" customHeight="1" x14ac:dyDescent="0.25">
      <c r="A19" s="153" t="s">
        <v>165</v>
      </c>
      <c r="B19" s="37">
        <f>B18+7</f>
        <v>44211</v>
      </c>
      <c r="C19" s="34"/>
      <c r="D19" s="33" t="s">
        <v>164</v>
      </c>
      <c r="E19" s="38"/>
      <c r="F19" s="38">
        <f>LDStable[[#This Row],[Date]]-B18</f>
        <v>7</v>
      </c>
      <c r="G19" s="39">
        <f>LDStable[[#This Row],[Volume Removed (gal)]]/LDStable[[#This Row],[Days between measurement]]</f>
        <v>0</v>
      </c>
      <c r="H19" s="40"/>
      <c r="I19" s="40"/>
      <c r="J19" s="40"/>
      <c r="K19" s="40"/>
    </row>
    <row r="20" spans="1:11" ht="33.950000000000003" customHeight="1" x14ac:dyDescent="0.25">
      <c r="A20" s="153" t="s">
        <v>165</v>
      </c>
      <c r="B20" s="37">
        <f t="shared" ref="B20:B29" si="1">B19+7</f>
        <v>44218</v>
      </c>
      <c r="C20" s="34"/>
      <c r="D20" s="33" t="s">
        <v>164</v>
      </c>
      <c r="E20" s="38"/>
      <c r="F20" s="38">
        <f>LDStable[[#This Row],[Date]]-B19</f>
        <v>7</v>
      </c>
      <c r="G20" s="39">
        <f>LDStable[[#This Row],[Volume Removed (gal)]]/LDStable[[#This Row],[Days between measurement]]</f>
        <v>0</v>
      </c>
      <c r="H20" s="40"/>
      <c r="I20" s="40"/>
      <c r="J20" s="40"/>
      <c r="K20" s="40"/>
    </row>
    <row r="21" spans="1:11" ht="33.950000000000003" customHeight="1" x14ac:dyDescent="0.25">
      <c r="A21" s="153" t="s">
        <v>165</v>
      </c>
      <c r="B21" s="37">
        <f t="shared" si="1"/>
        <v>44225</v>
      </c>
      <c r="C21" s="34"/>
      <c r="D21" s="33" t="s">
        <v>164</v>
      </c>
      <c r="E21" s="38"/>
      <c r="F21" s="38">
        <f>LDStable[[#This Row],[Date]]-B20</f>
        <v>7</v>
      </c>
      <c r="G21" s="39">
        <f>LDStable[[#This Row],[Volume Removed (gal)]]/LDStable[[#This Row],[Days between measurement]]</f>
        <v>0</v>
      </c>
      <c r="H21" s="40"/>
      <c r="I21" s="40"/>
      <c r="J21" s="40"/>
      <c r="K21" s="40"/>
    </row>
    <row r="22" spans="1:11" ht="33.950000000000003" customHeight="1" x14ac:dyDescent="0.25">
      <c r="A22" s="153" t="s">
        <v>165</v>
      </c>
      <c r="B22" s="37">
        <f t="shared" si="1"/>
        <v>44232</v>
      </c>
      <c r="C22" s="34"/>
      <c r="D22" s="33" t="s">
        <v>164</v>
      </c>
      <c r="E22" s="38"/>
      <c r="F22" s="38">
        <f>LDStable[[#This Row],[Date]]-B21</f>
        <v>7</v>
      </c>
      <c r="G22" s="39">
        <f>LDStable[[#This Row],[Volume Removed (gal)]]/LDStable[[#This Row],[Days between measurement]]</f>
        <v>0</v>
      </c>
      <c r="H22" s="40"/>
      <c r="I22" s="40"/>
      <c r="J22" s="40"/>
      <c r="K22" s="40"/>
    </row>
    <row r="23" spans="1:11" ht="33.950000000000003" customHeight="1" x14ac:dyDescent="0.25">
      <c r="A23" s="153" t="s">
        <v>165</v>
      </c>
      <c r="B23" s="37">
        <f t="shared" si="1"/>
        <v>44239</v>
      </c>
      <c r="C23" s="34"/>
      <c r="D23" s="33" t="s">
        <v>164</v>
      </c>
      <c r="E23" s="38"/>
      <c r="F23" s="38">
        <f>LDStable[[#This Row],[Date]]-B22</f>
        <v>7</v>
      </c>
      <c r="G23" s="39">
        <f>LDStable[[#This Row],[Volume Removed (gal)]]/LDStable[[#This Row],[Days between measurement]]</f>
        <v>0</v>
      </c>
      <c r="H23" s="40"/>
      <c r="I23" s="40"/>
      <c r="J23" s="40"/>
      <c r="K23" s="40"/>
    </row>
    <row r="24" spans="1:11" ht="33.950000000000003" customHeight="1" x14ac:dyDescent="0.25">
      <c r="A24" s="153" t="s">
        <v>165</v>
      </c>
      <c r="B24" s="37">
        <f t="shared" si="1"/>
        <v>44246</v>
      </c>
      <c r="C24" s="34"/>
      <c r="D24" s="33" t="s">
        <v>164</v>
      </c>
      <c r="E24" s="38"/>
      <c r="F24" s="38">
        <f>LDStable[[#This Row],[Date]]-B23</f>
        <v>7</v>
      </c>
      <c r="G24" s="39">
        <f>LDStable[[#This Row],[Volume Removed (gal)]]/LDStable[[#This Row],[Days between measurement]]</f>
        <v>0</v>
      </c>
      <c r="H24" s="40"/>
      <c r="I24" s="40"/>
      <c r="J24" s="40"/>
      <c r="K24" s="40"/>
    </row>
    <row r="25" spans="1:11" ht="33.950000000000003" customHeight="1" x14ac:dyDescent="0.25">
      <c r="A25" s="153" t="s">
        <v>165</v>
      </c>
      <c r="B25" s="37">
        <f t="shared" si="1"/>
        <v>44253</v>
      </c>
      <c r="C25" s="34"/>
      <c r="D25" s="33" t="s">
        <v>164</v>
      </c>
      <c r="E25" s="38"/>
      <c r="F25" s="38">
        <f>LDStable[[#This Row],[Date]]-B24</f>
        <v>7</v>
      </c>
      <c r="G25" s="39">
        <f>LDStable[[#This Row],[Volume Removed (gal)]]/LDStable[[#This Row],[Days between measurement]]</f>
        <v>0</v>
      </c>
      <c r="H25" s="40"/>
      <c r="I25" s="40"/>
      <c r="J25" s="40"/>
      <c r="K25" s="40"/>
    </row>
    <row r="26" spans="1:11" ht="33.950000000000003" customHeight="1" x14ac:dyDescent="0.25">
      <c r="A26" s="153" t="s">
        <v>165</v>
      </c>
      <c r="B26" s="37">
        <f t="shared" si="1"/>
        <v>44260</v>
      </c>
      <c r="C26" s="34"/>
      <c r="D26" s="33" t="s">
        <v>164</v>
      </c>
      <c r="E26" s="38"/>
      <c r="F26" s="38">
        <f>LDStable[[#This Row],[Date]]-B25</f>
        <v>7</v>
      </c>
      <c r="G26" s="39">
        <f>LDStable[[#This Row],[Volume Removed (gal)]]/LDStable[[#This Row],[Days between measurement]]</f>
        <v>0</v>
      </c>
      <c r="H26" s="40"/>
      <c r="I26" s="40"/>
      <c r="J26" s="40"/>
      <c r="K26" s="40"/>
    </row>
    <row r="27" spans="1:11" ht="33.950000000000003" customHeight="1" x14ac:dyDescent="0.25">
      <c r="A27" s="153" t="s">
        <v>165</v>
      </c>
      <c r="B27" s="37">
        <f>B26+7</f>
        <v>44267</v>
      </c>
      <c r="C27" s="34"/>
      <c r="D27" s="33" t="s">
        <v>164</v>
      </c>
      <c r="E27" s="38"/>
      <c r="F27" s="38">
        <f>LDStable[[#This Row],[Date]]-B26</f>
        <v>7</v>
      </c>
      <c r="G27" s="39">
        <f>LDStable[[#This Row],[Volume Removed (gal)]]/LDStable[[#This Row],[Days between measurement]]</f>
        <v>0</v>
      </c>
      <c r="H27" s="40"/>
      <c r="I27" s="40"/>
      <c r="J27" s="40"/>
      <c r="K27" s="40"/>
    </row>
    <row r="28" spans="1:11" ht="33.950000000000003" customHeight="1" x14ac:dyDescent="0.25">
      <c r="A28" s="153" t="s">
        <v>165</v>
      </c>
      <c r="B28" s="37">
        <f t="shared" si="1"/>
        <v>44274</v>
      </c>
      <c r="C28" s="34"/>
      <c r="D28" s="33" t="s">
        <v>164</v>
      </c>
      <c r="E28" s="38"/>
      <c r="F28" s="38">
        <f>LDStable[[#This Row],[Date]]-B27</f>
        <v>7</v>
      </c>
      <c r="G28" s="39">
        <f>LDStable[[#This Row],[Volume Removed (gal)]]/LDStable[[#This Row],[Days between measurement]]</f>
        <v>0</v>
      </c>
      <c r="H28" s="40"/>
      <c r="I28" s="40"/>
      <c r="J28" s="40"/>
      <c r="K28" s="40"/>
    </row>
    <row r="29" spans="1:11" ht="33.950000000000003" customHeight="1" x14ac:dyDescent="0.25">
      <c r="A29" s="153" t="s">
        <v>165</v>
      </c>
      <c r="B29" s="37">
        <f t="shared" si="1"/>
        <v>44281</v>
      </c>
      <c r="C29" s="34"/>
      <c r="D29" s="33" t="s">
        <v>164</v>
      </c>
      <c r="E29" s="38"/>
      <c r="F29" s="38">
        <f>LDStable[[#This Row],[Date]]-B28</f>
        <v>7</v>
      </c>
      <c r="G29" s="39">
        <f>LDStable[[#This Row],[Volume Removed (gal)]]/LDStable[[#This Row],[Days between measurement]]</f>
        <v>0</v>
      </c>
      <c r="H29" s="40"/>
      <c r="I29" s="40"/>
      <c r="J29" s="40"/>
      <c r="K29" s="40"/>
    </row>
  </sheetData>
  <sheetProtection formatCells="0" formatColumns="0" formatRows="0" insertRows="0" insertHyperlinks="0" deleteRows="0" selectLockedCells="1" sort="0" autoFilter="0" pivotTables="0"/>
  <phoneticPr fontId="26" type="noConversion"/>
  <printOptions horizontalCentered="1"/>
  <pageMargins left="0.25" right="0.25" top="0.75" bottom="0.75" header="0.3" footer="0.3"/>
  <pageSetup scale="91" fitToHeight="0" orientation="landscape" horizontalDpi="300" verticalDpi="300" r:id="rId1"/>
  <headerFooter differentFirst="1" alignWithMargins="0">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27F7-04BC-435C-A421-5E1E9DE6B833}">
  <sheetPr>
    <tabColor rgb="FFF17373"/>
    <pageSetUpPr fitToPage="1"/>
  </sheetPr>
  <dimension ref="A1:F44"/>
  <sheetViews>
    <sheetView zoomScaleNormal="100" zoomScaleSheetLayoutView="145" workbookViewId="0">
      <selection activeCell="H7" sqref="H7"/>
    </sheetView>
  </sheetViews>
  <sheetFormatPr defaultColWidth="8.85546875" defaultRowHeight="15" x14ac:dyDescent="0.25"/>
  <cols>
    <col min="1" max="1" width="15.5703125" style="42" customWidth="1"/>
    <col min="2" max="2" width="11.5703125" style="42" customWidth="1"/>
    <col min="3" max="3" width="21" style="42" customWidth="1"/>
    <col min="4" max="4" width="19.5703125" style="42" customWidth="1"/>
    <col min="5" max="5" width="22.42578125" style="42" customWidth="1"/>
    <col min="6" max="6" width="12.5703125" style="42" customWidth="1"/>
    <col min="7" max="16384" width="8.85546875" style="42"/>
  </cols>
  <sheetData>
    <row r="1" spans="1:6" s="92" customFormat="1" ht="19.5" thickBot="1" x14ac:dyDescent="0.3">
      <c r="A1" s="87" t="str">
        <f>CompanyName</f>
        <v>Operator Name</v>
      </c>
      <c r="B1" s="88"/>
      <c r="C1" s="89" t="str">
        <f>Checklist!B2</f>
        <v>Facility Name / Permit Numbers</v>
      </c>
      <c r="D1" s="88"/>
      <c r="E1" s="105" t="str">
        <f>Checklist!E1</f>
        <v>Jul - Sep 2024</v>
      </c>
      <c r="F1" s="105" t="str">
        <f>Checklist!G1</f>
        <v>(3Q2024)</v>
      </c>
    </row>
    <row r="2" spans="1:6" ht="11.45" customHeight="1" x14ac:dyDescent="0.25">
      <c r="A2" s="52"/>
      <c r="B2" s="53"/>
      <c r="C2" s="54"/>
      <c r="D2" s="53"/>
      <c r="E2" s="55"/>
      <c r="F2" s="55"/>
    </row>
    <row r="3" spans="1:6" ht="23.25" x14ac:dyDescent="0.25">
      <c r="A3" s="190" t="s">
        <v>166</v>
      </c>
    </row>
    <row r="4" spans="1:6" ht="33" customHeight="1" x14ac:dyDescent="0.25">
      <c r="A4" s="56" t="s">
        <v>167</v>
      </c>
      <c r="B4" s="56" t="s">
        <v>168</v>
      </c>
      <c r="C4" s="56" t="s">
        <v>169</v>
      </c>
      <c r="D4" s="56" t="s">
        <v>170</v>
      </c>
      <c r="E4" s="56" t="s">
        <v>171</v>
      </c>
      <c r="F4" s="56" t="s">
        <v>162</v>
      </c>
    </row>
    <row r="5" spans="1:6" x14ac:dyDescent="0.25">
      <c r="A5" s="56" t="s">
        <v>163</v>
      </c>
      <c r="B5" s="56" t="s">
        <v>90</v>
      </c>
      <c r="C5" s="56"/>
      <c r="D5" s="56"/>
      <c r="E5" s="56"/>
      <c r="F5" s="56"/>
    </row>
    <row r="6" spans="1:6" x14ac:dyDescent="0.25">
      <c r="A6" s="56" t="s">
        <v>172</v>
      </c>
      <c r="B6" s="56" t="s">
        <v>94</v>
      </c>
      <c r="C6" s="57">
        <v>43842</v>
      </c>
      <c r="D6" s="56" t="s">
        <v>90</v>
      </c>
      <c r="E6" s="56" t="s">
        <v>90</v>
      </c>
      <c r="F6" s="56"/>
    </row>
    <row r="7" spans="1:6" x14ac:dyDescent="0.25">
      <c r="A7" s="56" t="s">
        <v>173</v>
      </c>
      <c r="B7" s="56" t="s">
        <v>94</v>
      </c>
      <c r="C7" s="57">
        <v>43655</v>
      </c>
      <c r="D7" s="56" t="s">
        <v>94</v>
      </c>
      <c r="E7" s="56"/>
      <c r="F7" s="56"/>
    </row>
    <row r="8" spans="1:6" x14ac:dyDescent="0.25">
      <c r="A8" s="174" t="s">
        <v>165</v>
      </c>
      <c r="B8" s="56" t="s">
        <v>90</v>
      </c>
      <c r="C8" s="56"/>
      <c r="D8" s="56"/>
      <c r="E8" s="56"/>
      <c r="F8" s="56"/>
    </row>
    <row r="9" spans="1:6" x14ac:dyDescent="0.25">
      <c r="A9" s="58"/>
      <c r="B9" s="58"/>
      <c r="C9" s="58"/>
      <c r="D9" s="58"/>
      <c r="E9" s="58"/>
    </row>
    <row r="10" spans="1:6" x14ac:dyDescent="0.25">
      <c r="A10" s="199" t="s">
        <v>174</v>
      </c>
      <c r="B10" s="58"/>
      <c r="C10" s="58"/>
      <c r="D10" s="58"/>
      <c r="E10" s="58"/>
    </row>
    <row r="11" spans="1:6" x14ac:dyDescent="0.25">
      <c r="A11" s="58"/>
      <c r="B11" s="58"/>
      <c r="C11" s="58"/>
      <c r="D11" s="58"/>
      <c r="E11" s="58"/>
    </row>
    <row r="12" spans="1:6" x14ac:dyDescent="0.25">
      <c r="A12" s="58"/>
      <c r="B12" s="58"/>
      <c r="C12" s="58"/>
      <c r="D12" s="58"/>
      <c r="E12" s="58"/>
    </row>
    <row r="13" spans="1:6" x14ac:dyDescent="0.25">
      <c r="A13" s="58"/>
      <c r="B13" s="58"/>
      <c r="C13" s="58"/>
      <c r="D13" s="58"/>
      <c r="E13" s="58"/>
    </row>
    <row r="14" spans="1:6" x14ac:dyDescent="0.25">
      <c r="A14" s="58"/>
      <c r="B14" s="58"/>
      <c r="C14" s="58"/>
      <c r="D14" s="58"/>
      <c r="E14" s="58"/>
    </row>
    <row r="15" spans="1:6" x14ac:dyDescent="0.25">
      <c r="A15" s="58"/>
      <c r="B15" s="58"/>
      <c r="C15" s="58"/>
      <c r="D15" s="58"/>
      <c r="E15" s="58"/>
    </row>
    <row r="16" spans="1:6" x14ac:dyDescent="0.25">
      <c r="A16" s="58"/>
      <c r="B16" s="58"/>
      <c r="C16" s="58"/>
      <c r="D16" s="58"/>
      <c r="E16" s="58"/>
    </row>
    <row r="17" spans="1:5" x14ac:dyDescent="0.25">
      <c r="A17" s="58"/>
      <c r="B17" s="58"/>
      <c r="C17" s="58"/>
      <c r="D17" s="58"/>
      <c r="E17" s="58"/>
    </row>
    <row r="18" spans="1:5" x14ac:dyDescent="0.25">
      <c r="A18" s="58"/>
      <c r="B18" s="58"/>
      <c r="C18" s="58"/>
      <c r="D18" s="58"/>
      <c r="E18" s="58"/>
    </row>
    <row r="19" spans="1:5" x14ac:dyDescent="0.25">
      <c r="A19" s="58"/>
      <c r="B19" s="58"/>
      <c r="C19" s="58"/>
      <c r="D19" s="58"/>
      <c r="E19" s="58"/>
    </row>
    <row r="20" spans="1:5" x14ac:dyDescent="0.25">
      <c r="A20" s="58"/>
      <c r="B20" s="58"/>
      <c r="C20" s="58"/>
      <c r="D20" s="58"/>
      <c r="E20" s="58"/>
    </row>
    <row r="21" spans="1:5" x14ac:dyDescent="0.25">
      <c r="A21" s="58"/>
      <c r="B21" s="58"/>
      <c r="C21" s="58"/>
      <c r="D21" s="58"/>
      <c r="E21" s="58"/>
    </row>
    <row r="22" spans="1:5" x14ac:dyDescent="0.25">
      <c r="A22" s="58"/>
      <c r="B22" s="58"/>
      <c r="C22" s="58"/>
      <c r="D22" s="58"/>
      <c r="E22" s="58"/>
    </row>
    <row r="23" spans="1:5" x14ac:dyDescent="0.25">
      <c r="A23" s="58"/>
      <c r="B23" s="58"/>
      <c r="C23" s="58"/>
      <c r="D23" s="58"/>
      <c r="E23" s="58"/>
    </row>
    <row r="24" spans="1:5" x14ac:dyDescent="0.25">
      <c r="A24" s="58"/>
      <c r="B24" s="58"/>
      <c r="C24" s="58"/>
      <c r="D24" s="58"/>
      <c r="E24" s="58"/>
    </row>
    <row r="25" spans="1:5" x14ac:dyDescent="0.25">
      <c r="A25" s="58"/>
      <c r="B25" s="58"/>
      <c r="C25" s="58"/>
      <c r="D25" s="58"/>
      <c r="E25" s="58"/>
    </row>
    <row r="26" spans="1:5" x14ac:dyDescent="0.25">
      <c r="A26" s="58"/>
      <c r="B26" s="58"/>
      <c r="C26" s="58"/>
      <c r="D26" s="58"/>
      <c r="E26" s="58"/>
    </row>
    <row r="27" spans="1:5" x14ac:dyDescent="0.25">
      <c r="A27" s="58"/>
      <c r="B27" s="58"/>
      <c r="C27" s="58"/>
      <c r="D27" s="58"/>
      <c r="E27" s="58"/>
    </row>
    <row r="28" spans="1:5" x14ac:dyDescent="0.25">
      <c r="A28" s="58"/>
      <c r="B28" s="58"/>
      <c r="C28" s="58"/>
      <c r="D28" s="58"/>
      <c r="E28" s="58"/>
    </row>
    <row r="29" spans="1:5" x14ac:dyDescent="0.25">
      <c r="A29" s="58"/>
      <c r="B29" s="58"/>
      <c r="C29" s="58"/>
      <c r="D29" s="58"/>
      <c r="E29" s="58"/>
    </row>
    <row r="30" spans="1:5" x14ac:dyDescent="0.25">
      <c r="A30" s="58"/>
      <c r="B30" s="58"/>
      <c r="C30" s="58"/>
      <c r="D30" s="58"/>
      <c r="E30" s="58"/>
    </row>
    <row r="31" spans="1:5" x14ac:dyDescent="0.25">
      <c r="A31" s="58"/>
      <c r="B31" s="58"/>
      <c r="C31" s="58"/>
      <c r="D31" s="58"/>
      <c r="E31" s="58"/>
    </row>
    <row r="32" spans="1:5" x14ac:dyDescent="0.25">
      <c r="A32" s="58"/>
      <c r="B32" s="58"/>
      <c r="C32" s="58"/>
      <c r="D32" s="58"/>
      <c r="E32" s="58"/>
    </row>
    <row r="33" spans="1:5" x14ac:dyDescent="0.25">
      <c r="A33" s="58"/>
      <c r="B33" s="58"/>
      <c r="C33" s="58"/>
      <c r="D33" s="58"/>
      <c r="E33" s="58"/>
    </row>
    <row r="34" spans="1:5" x14ac:dyDescent="0.25">
      <c r="A34" s="58"/>
      <c r="B34" s="58"/>
      <c r="C34" s="58"/>
      <c r="D34" s="58"/>
      <c r="E34" s="58"/>
    </row>
    <row r="35" spans="1:5" x14ac:dyDescent="0.25">
      <c r="A35" s="58"/>
      <c r="B35" s="58"/>
      <c r="C35" s="58"/>
      <c r="D35" s="58"/>
      <c r="E35" s="58"/>
    </row>
    <row r="36" spans="1:5" x14ac:dyDescent="0.25">
      <c r="A36" s="58"/>
      <c r="B36" s="58"/>
      <c r="C36" s="58"/>
      <c r="D36" s="58"/>
      <c r="E36" s="58"/>
    </row>
    <row r="37" spans="1:5" x14ac:dyDescent="0.25">
      <c r="A37" s="58"/>
      <c r="B37" s="58"/>
      <c r="C37" s="58"/>
      <c r="D37" s="58"/>
      <c r="E37" s="58"/>
    </row>
    <row r="38" spans="1:5" x14ac:dyDescent="0.25">
      <c r="A38" s="58"/>
      <c r="B38" s="58"/>
      <c r="C38" s="58"/>
      <c r="D38" s="58"/>
      <c r="E38" s="58"/>
    </row>
    <row r="39" spans="1:5" x14ac:dyDescent="0.25">
      <c r="A39" s="58"/>
      <c r="B39" s="58"/>
      <c r="C39" s="58"/>
      <c r="D39" s="58"/>
      <c r="E39" s="58"/>
    </row>
    <row r="40" spans="1:5" x14ac:dyDescent="0.25">
      <c r="A40" s="58"/>
      <c r="B40" s="58"/>
      <c r="C40" s="58"/>
      <c r="D40" s="58"/>
      <c r="E40" s="58"/>
    </row>
    <row r="41" spans="1:5" x14ac:dyDescent="0.25">
      <c r="A41" s="58"/>
      <c r="B41" s="58"/>
      <c r="C41" s="58"/>
      <c r="D41" s="58"/>
      <c r="E41" s="58"/>
    </row>
    <row r="42" spans="1:5" x14ac:dyDescent="0.25">
      <c r="A42" s="58"/>
      <c r="B42" s="58"/>
      <c r="C42" s="58"/>
      <c r="D42" s="58"/>
      <c r="E42" s="58"/>
    </row>
    <row r="43" spans="1:5" x14ac:dyDescent="0.25">
      <c r="A43" s="58"/>
      <c r="B43" s="58"/>
      <c r="C43" s="58"/>
      <c r="D43" s="58"/>
      <c r="E43" s="58"/>
    </row>
    <row r="44" spans="1:5" x14ac:dyDescent="0.25">
      <c r="A44" s="58"/>
      <c r="B44" s="58"/>
      <c r="C44" s="58"/>
      <c r="D44" s="58"/>
      <c r="E44" s="58"/>
    </row>
  </sheetData>
  <printOptions horizontalCentered="1"/>
  <pageMargins left="0.25" right="0.25" top="0.75" bottom="0.75" header="0.3" footer="0.3"/>
  <pageSetup fitToHeight="0" orientation="landscape" horizontalDpi="300" verticalDpi="300" r:id="rId1"/>
  <headerFooter differentFirst="1" alignWithMargins="0">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8FDD3B75AC194292A921CAB3D5A180" ma:contentTypeVersion="4" ma:contentTypeDescription="Create a new document." ma:contentTypeScope="" ma:versionID="f585a798c4bdc3a46dc274bfbb71afe0">
  <xsd:schema xmlns:xsd="http://www.w3.org/2001/XMLSchema" xmlns:xs="http://www.w3.org/2001/XMLSchema" xmlns:p="http://schemas.microsoft.com/office/2006/metadata/properties" xmlns:ns2="3ee9200b-c0dd-4f34-addc-8070d6514db5" targetNamespace="http://schemas.microsoft.com/office/2006/metadata/properties" ma:root="true" ma:fieldsID="174c38476c25019665220c6ec7075c3d" ns2:_="">
    <xsd:import namespace="3ee9200b-c0dd-4f34-addc-8070d6514d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00b-c0dd-4f34-addc-8070d6514d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1 3 b C 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D X d s J 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3 b C U i i K R 7 g O A A A A E Q A A A B M A H A B G b 3 J t d W x h c y 9 T Z W N 0 a W 9 u M S 5 t I K I Y A C i g F A A A A A A A A A A A A A A A A A A A A A A A A A A A A C t O T S 7 J z M 9 T C I b Q h t Y A U E s B A i 0 A F A A C A A g A 1 3 b C U q U U 6 R S j A A A A 9 Q A A A B I A A A A A A A A A A A A A A A A A A A A A A E N v b m Z p Z y 9 Q Y W N r Y W d l L n h t b F B L A Q I t A B Q A A g A I A N d 2 w l I P y u m r p A A A A O k A A A A T A A A A A A A A A A A A A A A A A O 8 A A A B b Q 2 9 u d G V u d F 9 U e X B l c 1 0 u e G 1 s U E s B A i 0 A F A A C A A g A 1 3 b C 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0 x X T P C R O 9 N k 1 F Q x I d N y v k A A A A A A g A A A A A A A 2 Y A A M A A A A A Q A A A A i 6 0 t G K 4 3 A z J O h n 8 9 W S q E q A A A A A A E g A A A o A A A A B A A A A B C / D N Z o r q v Z N S A 2 k S 9 Y a A d U A A A A H H 3 x A u A v A s d l P X i F w d j l H P P U k J / 5 i o B p Z p z S b g Z 0 y u S I e s 9 l 4 p y / 2 + B l y w p 7 r A B m N w p Q p q q d S p u S 5 f K M g x L V m 9 + w g 4 / F X e V E k 3 l w d r Y B 5 6 y F A A A A D b d i L C O h z u w N r G 7 q K w A X w x 5 K S 5 P < / D a t a M a s h u p > 
</file>

<file path=customXml/itemProps1.xml><?xml version="1.0" encoding="utf-8"?>
<ds:datastoreItem xmlns:ds="http://schemas.openxmlformats.org/officeDocument/2006/customXml" ds:itemID="{088E6A8D-8506-4921-9AAC-35C577A39F76}">
  <ds:schemaRefs>
    <ds:schemaRef ds:uri="http://schemas.microsoft.com/sharepoint/v3/contenttype/forms"/>
  </ds:schemaRefs>
</ds:datastoreItem>
</file>

<file path=customXml/itemProps2.xml><?xml version="1.0" encoding="utf-8"?>
<ds:datastoreItem xmlns:ds="http://schemas.openxmlformats.org/officeDocument/2006/customXml" ds:itemID="{D63A445B-6F4E-403F-A36E-68D87D4B8C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727E21F-C8A8-4870-BFCC-2EC86CDA9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00b-c0dd-4f34-addc-8070d6514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B6257E-BBFF-40D8-A908-D0D05CEED76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TM03107658</Template>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Checklist</vt:lpstr>
      <vt:lpstr>Incoming</vt:lpstr>
      <vt:lpstr>Incoming Sum</vt:lpstr>
      <vt:lpstr>Outgoing</vt:lpstr>
      <vt:lpstr>Outgoing Sum</vt:lpstr>
      <vt:lpstr>Disposal Pit</vt:lpstr>
      <vt:lpstr>Pit LDS</vt:lpstr>
      <vt:lpstr>Pit Insp</vt:lpstr>
      <vt:lpstr>GW</vt:lpstr>
      <vt:lpstr>Soil Sampling</vt:lpstr>
      <vt:lpstr>Recycling</vt:lpstr>
      <vt:lpstr>MR</vt:lpstr>
      <vt:lpstr>RCRA exempt wastes</vt:lpstr>
      <vt:lpstr>Nonexempt Wastes</vt:lpstr>
      <vt:lpstr>CompanyName</vt:lpstr>
      <vt:lpstr>Checklist!Print_Area</vt:lpstr>
      <vt:lpstr>Incoming!Print_Area</vt:lpstr>
      <vt:lpstr>'Incoming Sum'!Print_Area</vt:lpstr>
      <vt:lpstr>Instructions!Print_Area</vt:lpstr>
      <vt:lpstr>MR!Print_Area</vt:lpstr>
      <vt:lpstr>Outgoing!Print_Area</vt:lpstr>
      <vt:lpstr>'Pit Insp'!Print_Area</vt:lpstr>
      <vt:lpstr>'Pit LDS'!Print_Area</vt:lpstr>
      <vt:lpstr>Recycling!Print_Area</vt:lpstr>
      <vt:lpstr>Incoming!Print_Titles</vt:lpstr>
      <vt:lpstr>Outgoing!Print_Titles</vt:lpstr>
      <vt:lpstr>'Pit LDS'!Print_Titles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EPS Quarterly Repor Template</dc:title>
  <dc:subject/>
  <dc:creator/>
  <cp:keywords/>
  <dc:description/>
  <cp:lastModifiedBy/>
  <cp:revision/>
  <dcterms:created xsi:type="dcterms:W3CDTF">2019-07-08T21:21:18Z</dcterms:created>
  <dcterms:modified xsi:type="dcterms:W3CDTF">2025-06-24T19:39:58Z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0x0101001F8FDD3B75AC194292A921CAB3D5A180</vt:lpwstr>
  </property>
</Properties>
</file>